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1"/>
  </bookViews>
  <sheets>
    <sheet name="2017" sheetId="1" r:id="rId1"/>
    <sheet name="2018" sheetId="2" r:id="rId2"/>
  </sheets>
  <definedNames>
    <definedName name="_xlnm._FilterDatabase" localSheetId="1" hidden="1">'2018'!$E$1:$E$49</definedName>
  </definedNames>
  <calcPr fullCalcOnLoad="1"/>
</workbook>
</file>

<file path=xl/sharedStrings.xml><?xml version="1.0" encoding="utf-8"?>
<sst xmlns="http://schemas.openxmlformats.org/spreadsheetml/2006/main" count="547" uniqueCount="340">
  <si>
    <t xml:space="preserve">№ </t>
  </si>
  <si>
    <t xml:space="preserve"> Реестровый номер орг-ции</t>
  </si>
  <si>
    <t>Протокол № /Дата внесения в реестр</t>
  </si>
  <si>
    <t>Идефикационный номер налогоплательщика (ИНН)</t>
  </si>
  <si>
    <t xml:space="preserve">  ОПФ</t>
  </si>
  <si>
    <t>Полное наименование организации</t>
  </si>
  <si>
    <t xml:space="preserve">Сумма оплаты в комп .фонд </t>
  </si>
  <si>
    <t>Сальдо на 31.12.2016</t>
  </si>
  <si>
    <t>Оплата 2017</t>
  </si>
  <si>
    <t xml:space="preserve">10-СП/25122009                                  </t>
  </si>
  <si>
    <t>ООО</t>
  </si>
  <si>
    <t>300000 + 700000</t>
  </si>
  <si>
    <t>«ШКиД»</t>
  </si>
  <si>
    <t>300000 + 200000</t>
  </si>
  <si>
    <t>ЗАО</t>
  </si>
  <si>
    <t>300000 + 200000 + 500000</t>
  </si>
  <si>
    <t>ОАО</t>
  </si>
  <si>
    <t xml:space="preserve">ЗАО </t>
  </si>
  <si>
    <t>500 000                 (60 мл.руб)</t>
  </si>
  <si>
    <t xml:space="preserve">01- СП/13012010                                                                                                 </t>
  </si>
  <si>
    <t xml:space="preserve"> «Стройресурс»</t>
  </si>
  <si>
    <t xml:space="preserve">01- СП/13012010 </t>
  </si>
  <si>
    <t xml:space="preserve"> «Комбинат «Гостарк»</t>
  </si>
  <si>
    <t xml:space="preserve">02- СП/20012010                                    </t>
  </si>
  <si>
    <t>«Телеком РСУ»</t>
  </si>
  <si>
    <t xml:space="preserve"> «Криогаз-Сервис»</t>
  </si>
  <si>
    <t xml:space="preserve">03- СП/29012010                                             </t>
  </si>
  <si>
    <t>ИП</t>
  </si>
  <si>
    <t>«Невская жемчужина»</t>
  </si>
  <si>
    <t xml:space="preserve"> «ЮМАКА»</t>
  </si>
  <si>
    <t xml:space="preserve"> «ЭнергоСфера СПб»</t>
  </si>
  <si>
    <t>«ТеплоЭнергоРемонт»</t>
  </si>
  <si>
    <t xml:space="preserve"> «ОлСтрой»</t>
  </si>
  <si>
    <t xml:space="preserve"> «ПРОГРЕСС СПб»</t>
  </si>
  <si>
    <t>«ВЕЛЕС»</t>
  </si>
  <si>
    <t xml:space="preserve"> «ЕвроСтрой СПб»</t>
  </si>
  <si>
    <t xml:space="preserve"> «СТИЛПЛАСТ»</t>
  </si>
  <si>
    <t xml:space="preserve"> «Люкс Комфорт»</t>
  </si>
  <si>
    <t xml:space="preserve">03- СП/29012010                                                    </t>
  </si>
  <si>
    <t xml:space="preserve"> «НЕВА»</t>
  </si>
  <si>
    <t xml:space="preserve">06- СП/05032010                                                    </t>
  </si>
  <si>
    <t>«АЙВЕРТ-СТРОЙ»</t>
  </si>
  <si>
    <t xml:space="preserve">07- СП/15032010                                                    </t>
  </si>
  <si>
    <t xml:space="preserve"> «Профит-Строй»</t>
  </si>
  <si>
    <t xml:space="preserve">08- СП/25032010                                                    </t>
  </si>
  <si>
    <t xml:space="preserve"> 09- СП/02042010                                                           </t>
  </si>
  <si>
    <t xml:space="preserve"> «Трест «Стройреконструкция»</t>
  </si>
  <si>
    <t xml:space="preserve">«ИнвестСтрой» </t>
  </si>
  <si>
    <t xml:space="preserve">14- СП/10062010                                                                 </t>
  </si>
  <si>
    <t>«МАС-Сервис»</t>
  </si>
  <si>
    <t>18-СП/17082010</t>
  </si>
  <si>
    <t xml:space="preserve">ООО </t>
  </si>
  <si>
    <t>01-СП/18012011</t>
  </si>
  <si>
    <t xml:space="preserve"> «АВА-ПЕТЕР»</t>
  </si>
  <si>
    <t>18-СП/27052011</t>
  </si>
  <si>
    <t xml:space="preserve"> «ЭНЕРГЕТИК»</t>
  </si>
  <si>
    <t>«ВЕКТОР»</t>
  </si>
  <si>
    <t>24-СП/22072011</t>
  </si>
  <si>
    <t xml:space="preserve"> ООО </t>
  </si>
  <si>
    <t>«ТЭОХИМ НЕВА»</t>
  </si>
  <si>
    <t>08СП/26032012</t>
  </si>
  <si>
    <t>«Холдинговая Строительная Компания-2»</t>
  </si>
  <si>
    <t>1000000 + 1000000</t>
  </si>
  <si>
    <t>15СП/23052012</t>
  </si>
  <si>
    <t>«Научно-производственное объединение 122 Управление монтажных работ»</t>
  </si>
  <si>
    <t>16СП/30.05.2012</t>
  </si>
  <si>
    <t>18СП/25062012</t>
  </si>
  <si>
    <t>«КРИАДОН»</t>
  </si>
  <si>
    <t>27СП/03102012</t>
  </si>
  <si>
    <t>31СП/22112012</t>
  </si>
  <si>
    <t>06СП/19022013</t>
  </si>
  <si>
    <t>12СП/15042013</t>
  </si>
  <si>
    <t>«МонолитСтрой»</t>
  </si>
  <si>
    <t>17СП/20052013</t>
  </si>
  <si>
    <t>«РемСтройМонтаж»</t>
  </si>
  <si>
    <t>25СП/30072013</t>
  </si>
  <si>
    <t>«ИнСтрой»</t>
  </si>
  <si>
    <t>29СП/10092013</t>
  </si>
  <si>
    <t>«ПСП-Сервис»</t>
  </si>
  <si>
    <t>300000 (дог.займа от 06.09.2013) займ вернули</t>
  </si>
  <si>
    <t>«Техно-Ресурс»</t>
  </si>
  <si>
    <t>«Корона»</t>
  </si>
  <si>
    <t>30СП/17092013</t>
  </si>
  <si>
    <t>«Экспортно-промышленная фирма «Судотехнология»</t>
  </si>
  <si>
    <t>Инновационно-Внедренческая Компания «Инвест-Консалт»</t>
  </si>
  <si>
    <t>37СП/17122013</t>
  </si>
  <si>
    <t>«АТЭС»</t>
  </si>
  <si>
    <t>3.14/07022014</t>
  </si>
  <si>
    <t>«Нисман"</t>
  </si>
  <si>
    <t>06 СП/27.02.2014</t>
  </si>
  <si>
    <t>«Тепловижн»</t>
  </si>
  <si>
    <t>14.14/23.04.2014</t>
  </si>
  <si>
    <t>15.14/13.05.2014</t>
  </si>
  <si>
    <t>«СК ГРИН ТАЙМ»</t>
  </si>
  <si>
    <t>20.14/10.06.2014</t>
  </si>
  <si>
    <t>СТРОИТЕЛЬНАЯ КОМПАНИЯ «БЕРИНГ»</t>
  </si>
  <si>
    <t>23.14/25.07.2014</t>
  </si>
  <si>
    <t>31.14/01.10.2014</t>
  </si>
  <si>
    <t>34.14/11.11.2014</t>
  </si>
  <si>
    <t>35.14/13.11.2014</t>
  </si>
  <si>
    <t>12.15/29.04.2015</t>
  </si>
  <si>
    <t>18.15/22.06.2015</t>
  </si>
  <si>
    <t xml:space="preserve"> 22.15/ 22.07.2015</t>
  </si>
  <si>
    <t>6.16 / 19.02.2016</t>
  </si>
  <si>
    <t>18.16 / 01.07.2016</t>
  </si>
  <si>
    <t>22.16/19.08.2016</t>
  </si>
  <si>
    <t>24.16/ 20.09.2016</t>
  </si>
  <si>
    <t>38.16 /22.12.2016</t>
  </si>
  <si>
    <t xml:space="preserve">«Строительная компания «КОНСЕНТ-СТРОЙ» </t>
  </si>
  <si>
    <t xml:space="preserve">15.17/24.03.2017 </t>
  </si>
  <si>
    <t>200000 ?</t>
  </si>
  <si>
    <t>19.04.2017/20.17</t>
  </si>
  <si>
    <t>Флегантова Дарья Андреевна</t>
  </si>
  <si>
    <t xml:space="preserve">22.17/ 31.05.2017 </t>
  </si>
  <si>
    <t>«МЕЛИАН»</t>
  </si>
  <si>
    <t xml:space="preserve">1 000 000 ? </t>
  </si>
  <si>
    <t xml:space="preserve">24.17/  08.06.2017 </t>
  </si>
  <si>
    <t>«Спика-Строй»</t>
  </si>
  <si>
    <t>«Трест СтройРеконструкция»</t>
  </si>
  <si>
    <t>«ДенРод»</t>
  </si>
  <si>
    <t xml:space="preserve">25.17/  09.06.2017 </t>
  </si>
  <si>
    <t>«Авто-Казачок СПб»</t>
  </si>
  <si>
    <t>«Политехстрой»</t>
  </si>
  <si>
    <t xml:space="preserve">31.17/  30.06.2017 </t>
  </si>
  <si>
    <t xml:space="preserve"> «Производственно-монтажная фирма «ТехПромМонтаж»</t>
  </si>
  <si>
    <t xml:space="preserve">27.17/  22.06.2017 </t>
  </si>
  <si>
    <t>«Интерия»</t>
  </si>
  <si>
    <t>«Фирма «ЭЛТБИ»</t>
  </si>
  <si>
    <t>«БВС»</t>
  </si>
  <si>
    <t>«Анкер Плюс»</t>
  </si>
  <si>
    <t>«ДК-Спецстрой»</t>
  </si>
  <si>
    <t xml:space="preserve">28.17/  23.06.2017 </t>
  </si>
  <si>
    <t>«ИЗОМАКС»</t>
  </si>
  <si>
    <t xml:space="preserve">Колосов Илья Георгиевич </t>
  </si>
  <si>
    <t xml:space="preserve">«АС Монтаж» </t>
  </si>
  <si>
    <t xml:space="preserve">30.17/  29.06.2017 </t>
  </si>
  <si>
    <t>«Институт ИнжГазПроект»</t>
  </si>
  <si>
    <t xml:space="preserve">«Нева-СМ» </t>
  </si>
  <si>
    <t>«Профигрупп»</t>
  </si>
  <si>
    <t>«БалтСтройИнжиниринг»</t>
  </si>
  <si>
    <t>«СК АВЭС»</t>
  </si>
  <si>
    <t>«КапиталСтрой СПб»</t>
  </si>
  <si>
    <t>«Проектно-строительная компания «Гарант»</t>
  </si>
  <si>
    <t>«Строй Легион»</t>
  </si>
  <si>
    <t xml:space="preserve">«КапиталСтрой» </t>
  </si>
  <si>
    <t xml:space="preserve">«Проектно-строительная компания «АрхСтройАльянс» </t>
  </si>
  <si>
    <t>«СМК Алмис»</t>
  </si>
  <si>
    <t>«МЕГАВЕНТ»</t>
  </si>
  <si>
    <t>«Производственно-Торговая Компания «Северо-Западная Строительная Комплектация»</t>
  </si>
  <si>
    <t>«ГОРОДСТРОЙСЕРВСИС»</t>
  </si>
  <si>
    <t>«Строительная Компания «Эдельвейс»</t>
  </si>
  <si>
    <t>«ПетербургТранСтрой»</t>
  </si>
  <si>
    <t>34.17/ 21.07.17</t>
  </si>
  <si>
    <t>«НеваРесурс»</t>
  </si>
  <si>
    <t>35.17/ 27.07.17</t>
  </si>
  <si>
    <t>«Вода»</t>
  </si>
  <si>
    <t>36.17/ 01.08.17</t>
  </si>
  <si>
    <t>«ПИК-СПб»</t>
  </si>
  <si>
    <t>37.17/ 03.08.17</t>
  </si>
  <si>
    <t>СП-42.17 / 03.10.17</t>
  </si>
  <si>
    <t xml:space="preserve"> 7802354198</t>
  </si>
  <si>
    <t>«ТВЭЛЭНЕРГО»</t>
  </si>
  <si>
    <t>7806507286</t>
  </si>
  <si>
    <t>«Фонекс»</t>
  </si>
  <si>
    <t>СП-43.17 / 24.10.17</t>
  </si>
  <si>
    <t>7802534747</t>
  </si>
  <si>
    <t>«НордСтрой»</t>
  </si>
  <si>
    <t>СП-44.17 / 03.11.17</t>
  </si>
  <si>
    <t xml:space="preserve"> «Группа Компаний Концепт Вент СПб»</t>
  </si>
  <si>
    <t xml:space="preserve"> «ЭКО-ДИАЛОГ»</t>
  </si>
  <si>
    <t>«Сакура»</t>
  </si>
  <si>
    <t xml:space="preserve"> «Инвестор»</t>
  </si>
  <si>
    <t>СП-48.17 /29.11</t>
  </si>
  <si>
    <t>СП-46.17 /09.11</t>
  </si>
  <si>
    <r>
      <rPr>
        <sz val="8"/>
        <color indexed="30"/>
        <rFont val="Bookman Old Style"/>
        <family val="1"/>
      </rPr>
      <t>700000</t>
    </r>
    <r>
      <rPr>
        <sz val="8"/>
        <color indexed="8"/>
        <rFont val="Bookman Old Style"/>
        <family val="1"/>
      </rPr>
      <t xml:space="preserve"> (дог. займа б/н от 03.03.2014 на 450 т.р.) </t>
    </r>
    <r>
      <rPr>
        <sz val="8"/>
        <color indexed="30"/>
        <rFont val="Bookman Old Style"/>
        <family val="1"/>
      </rPr>
      <t>займ вернули</t>
    </r>
  </si>
  <si>
    <t xml:space="preserve">                                         СОЮЗ  «СРО «Первая Гильдия Строителей» Оплата членских взносов 2017 г.</t>
  </si>
  <si>
    <t>«АктивБалансСистема» («АБС»)</t>
  </si>
  <si>
    <t>«Валько и Компания» /ООО «ВалКом»</t>
  </si>
  <si>
    <t>«ОлимпСтрой»</t>
  </si>
  <si>
    <t>«СМУ-181»</t>
  </si>
  <si>
    <t xml:space="preserve"> «Строительно-Торговая Компания» / ООО «СТК»</t>
  </si>
  <si>
    <t xml:space="preserve"> «Балт техника»</t>
  </si>
  <si>
    <t xml:space="preserve"> «Генерация»</t>
  </si>
  <si>
    <t>СК «СТИМ»</t>
  </si>
  <si>
    <t>Торговый дом «КРАНИМПОРТ»</t>
  </si>
  <si>
    <t>«Мериада»</t>
  </si>
  <si>
    <t>«СК«Северный регион»</t>
  </si>
  <si>
    <t>«Стандарт»</t>
  </si>
  <si>
    <t xml:space="preserve"> «ЭМС»/ ранее «Электромашсервис»</t>
  </si>
  <si>
    <t>«Невский Бастион» (ранее «БалтСтройРеставрация»)</t>
  </si>
  <si>
    <t xml:space="preserve"> Группа Компаний «Строительные Технологии Комфорта» / ООО ГК«СТК»</t>
  </si>
  <si>
    <t xml:space="preserve"> «Специализированное строительное управление-4» / ООО ССУ-4</t>
  </si>
  <si>
    <t>«Строительно-производственная компания «Звезда»</t>
  </si>
  <si>
    <t>«Пауэр Билдинг»</t>
  </si>
  <si>
    <t>«Альянс»</t>
  </si>
  <si>
    <t>«ИСК-Строй»</t>
  </si>
  <si>
    <t>«Строй-Престиж»</t>
  </si>
  <si>
    <t>«КапиталИнвестСтрой»</t>
  </si>
  <si>
    <t>«МонтажЭнергоПроф»</t>
  </si>
  <si>
    <t>Организации, не исключенные, остались по просьбе.</t>
  </si>
  <si>
    <t>Организации, намеренные погасить Займ и остаться членами.</t>
  </si>
  <si>
    <t>Организации, в составе СРО  по просьбе.</t>
  </si>
  <si>
    <t xml:space="preserve"> «Ноябрьскнефтегазсвязь» (ООО «ННГС»)</t>
  </si>
  <si>
    <t xml:space="preserve">Организации, намеренные ПОГАСИВШИЕ  ДОГОВОР Б/ЗАЙМА  начинают платить членские взносы с 1 числа след. месяца </t>
  </si>
  <si>
    <t>СП-49.17 /08.12</t>
  </si>
  <si>
    <t xml:space="preserve">БЕЛЫЕ  КЛЕТКИ/ без начислений </t>
  </si>
  <si>
    <t>«Энергокомплект-сервис» ООО «ЭК-сервис»</t>
  </si>
  <si>
    <t>ООО "Роуд Лайф"</t>
  </si>
  <si>
    <t>Сальдо на 23.12.17</t>
  </si>
  <si>
    <t>ОШИБОЧНО</t>
  </si>
  <si>
    <t xml:space="preserve">ИСКЛЮЧЕНЫ </t>
  </si>
  <si>
    <t>ООО «Роуд Лайф»</t>
  </si>
  <si>
    <t>СП-52.17 /28.12</t>
  </si>
  <si>
    <t>СС-01.2018/  12.02.2018</t>
  </si>
  <si>
    <t>«МаркоПолоСтрой»</t>
  </si>
  <si>
    <t>СП-51.17/ 19.12.2017</t>
  </si>
  <si>
    <t>СП-52.17 / 28.12.2017</t>
  </si>
  <si>
    <t xml:space="preserve">СС№ 5.18/ 27.03.2018 </t>
  </si>
  <si>
    <t>16.03.2018/ СС№№ 4.18</t>
  </si>
  <si>
    <t>06.03.2018/СС№ № 3.18</t>
  </si>
  <si>
    <t>21.02.2018/СС№№ 2.18</t>
  </si>
  <si>
    <t xml:space="preserve">СС№ 9.18/ 24.05.2018 </t>
  </si>
  <si>
    <t>СП-11.18/ 05.06.2018</t>
  </si>
  <si>
    <t>СП-14.18/ 02.08.2018</t>
  </si>
  <si>
    <t>СП-20.18 от  19.11.2018</t>
  </si>
  <si>
    <t>СП-15.18/ 09.08.2018</t>
  </si>
  <si>
    <t>СП-17.18/ 03.09.2018</t>
  </si>
  <si>
    <t>Место нахождения организации (юридический адрес</t>
  </si>
  <si>
    <t>ООО «ОлСтрой»</t>
  </si>
  <si>
    <t>ООО «ПРОГРЕСС СПб»</t>
  </si>
  <si>
    <t>ООО «СТИЛПЛАСТ»</t>
  </si>
  <si>
    <t>ООО «Трест «Стройреконструкция»</t>
  </si>
  <si>
    <t>ООО «ТЭОХИМ НЕВА»</t>
  </si>
  <si>
    <t>ООО «Экспортно-промышленная фирма «Судотехнология»</t>
  </si>
  <si>
    <t>ООО Инновационно-Внедренческая Компания «Инвест-Консалт»</t>
  </si>
  <si>
    <t>ООО СК «СТИМ»</t>
  </si>
  <si>
    <t>ООО «Генерация»</t>
  </si>
  <si>
    <t xml:space="preserve"> ООО «Трест СтройРеконструкция»</t>
  </si>
  <si>
    <t>ООО «ДенРод»</t>
  </si>
  <si>
    <t>ООО «Политехстрой»</t>
  </si>
  <si>
    <t>ООО «Фирма «ЭЛТБИ»</t>
  </si>
  <si>
    <t>ООО «БВС»</t>
  </si>
  <si>
    <t>ООО «Профигрупп»</t>
  </si>
  <si>
    <t>ООО «Валько и Компания» /ООО «ВалКом»</t>
  </si>
  <si>
    <t xml:space="preserve">ООО «КапиталСтрой» </t>
  </si>
  <si>
    <t>ООО «Строительная Компания «Эдельвейс»</t>
  </si>
  <si>
    <t>ООО «Вода»</t>
  </si>
  <si>
    <t>ООО «Энергокомплект-сервис» ООО «ЭК-сервис»</t>
  </si>
  <si>
    <t>ООО «Инвестор»</t>
  </si>
  <si>
    <t>ООО «Ноябрьскнефтегазсвязь» (ООО «ННГС»)</t>
  </si>
  <si>
    <t>ООО «МаркоПолоСтрой»</t>
  </si>
  <si>
    <t>ООО «Монтажник наружных работ-1» / (ООО «МНР-1»)</t>
  </si>
  <si>
    <t>АО «ВЕКТОР»</t>
  </si>
  <si>
    <t>ООО «2С»</t>
  </si>
  <si>
    <t>ООО «ЭйСиЭс»</t>
  </si>
  <si>
    <t>ООО «Магистраль»</t>
  </si>
  <si>
    <t>ООО «ПиК»</t>
  </si>
  <si>
    <t>ООО «Информационно-технологическая сервисная компания» (ООО «ИТСК»)</t>
  </si>
  <si>
    <t>ООО  «СМАРТ»</t>
  </si>
  <si>
    <t>ООО «Парнас Сити-Сервис»</t>
  </si>
  <si>
    <t xml:space="preserve">ООО «КапиталСтройСервис» </t>
  </si>
  <si>
    <t>ООО «Гарант-Инжениринг»</t>
  </si>
  <si>
    <t>ООО «Строительная Компания Гарант»</t>
  </si>
  <si>
    <t>ООО «Контроль ЭнергоСтрой»</t>
  </si>
  <si>
    <t xml:space="preserve">  ПЛАН проверок членов Союза "Саморегулируемая организация "Первая Гильдия Строителей" в 2019 году на соответствие требованиям условий членствав Союзе"СРО "ПГС", требованиям стандартов и правил саморегулирования, требованиям законодательства РФ о градостроительной деятельности, о техническом регулировании.</t>
  </si>
  <si>
    <t>197374, Россия, Санкт-Петербург, ул. Стародеревенская, дом 11, лит. А.</t>
  </si>
  <si>
    <t>198095, Россия, г. Санкт-Петербург, Химический переулок, дом 1.</t>
  </si>
  <si>
    <t>197136, Россия, Санкт-Петербург, ул. Ординарная, д.12, лит.А, пом. 7 Н.</t>
  </si>
  <si>
    <t>190005, Россия, г. Санкт-Петербург, ул. Егорова, дом 23, литер А, пом. офис 118.</t>
  </si>
  <si>
    <t>195273, г.Санкт-Петербург, Пискаревский проспект, дом 2, корп.2Щ, офис 711.</t>
  </si>
  <si>
    <t>196105, Россия, г. Санкт-Петербург, ул. Варшавская, дом 6, корпус 2, стр.1, пом. 71 Н</t>
  </si>
  <si>
    <t>196650, г. Санкт-Петербург, г. Колпино, ул. Финляндская, дом 34, Литер А, пом. 14-Н.</t>
  </si>
  <si>
    <t xml:space="preserve">ООО «ИнвестСтрой» </t>
  </si>
  <si>
    <t>ООО «Невский Бастион» (ранее «БалтСтройРеставрация»)</t>
  </si>
  <si>
    <t>ООО «АЙВЕРТ-СТРОЙ»</t>
  </si>
  <si>
    <t>190031, РФ, г.Санкт-Петербург, ул.Гороховая, дом 41, лит.А, пом. 20-Н.</t>
  </si>
  <si>
    <t>195221, Россия, Санкт-Петербург, ул. Ключевая, дом 30, литер А, офис 313</t>
  </si>
  <si>
    <t>197374, г. Санкт-Петербург, Торфяная дорога, дом 7, лит.А, офис 603</t>
  </si>
  <si>
    <t>ООО «Альянс»</t>
  </si>
  <si>
    <t>ООО «ИСК-Строй»</t>
  </si>
  <si>
    <t>192172, г. Санкт-Петербург, ул. Караваевская, дом 26.</t>
  </si>
  <si>
    <t>ООО «РемСтройМонтаж»</t>
  </si>
  <si>
    <t>193168, г. Санкт-Петербург, пр. Большевиков, дом 15, лит. А, пом. 8-Н</t>
  </si>
  <si>
    <t>ООО «ИнСтрой»</t>
  </si>
  <si>
    <t>197348, Россия, Санкт-Петербург, Богатырский проспект, дом 18, корпус 1</t>
  </si>
  <si>
    <t>ООО «ПСП-Сервис»</t>
  </si>
  <si>
    <t>195009, Санкт-Петербург, ул. Академика Лебедева, дом 12, лит. А, пом. 7-Н</t>
  </si>
  <si>
    <t>ООО «Техно-Ресурс»</t>
  </si>
  <si>
    <t>196626, г. Санкт-Петербург, пос. Шушары, Московское шоссе, дом 70, корп.4, лит. А</t>
  </si>
  <si>
    <t>ООО «Корона»</t>
  </si>
  <si>
    <t>196084, Россия, Санкт-Петербург, Московский проспект, 86, литер А, пом. 1-Н.</t>
  </si>
  <si>
    <t>198099, Санкт-Петербург, Промышленная ул. дом 17, корп.А,офис 101</t>
  </si>
  <si>
    <t>198099, Санкт-Петербург, Промышленная ул. дом 17, лит. А, пом.№2-Н.220.1</t>
  </si>
  <si>
    <t>ООО «Нисман»</t>
  </si>
  <si>
    <t>196247, г. Санкт-Петербург, пл. Конституции, дом 2, лит. А, пом. 634.</t>
  </si>
  <si>
    <t>ООО «КапиталИнвестСтрой»</t>
  </si>
  <si>
    <t>195009, Россия, г. Санкт-Петербург, ул. Михайлова, дом 8, офис 1</t>
  </si>
  <si>
    <t>197198, г.Санкт-Петербург, Большой проспект П.С., дом 26/2, офис 24.</t>
  </si>
  <si>
    <t>197101, Россия, г. Санкт-Петербург, ул. Ленина, дом 10, лит. А, пом. 3-Н</t>
  </si>
  <si>
    <t>193231, г. Санкт-Петербург, проспект Солидарности, дом 19, лит. Д, пом. 25-Н</t>
  </si>
  <si>
    <t>196602, Россия, г. Санкт-Петербург, г. Пушкин, ул. Саперная, дом 38, лит. А, пом.3-Н</t>
  </si>
  <si>
    <t>197198, Россия, г. Санкт-Петербург, ул. Блохина, дом 2/77, офис 4</t>
  </si>
  <si>
    <t>191036, Россия, г. Санкт-Петербург, Греческий проспект, дом 11, Литер А, пом. 1Н, офис 8</t>
  </si>
  <si>
    <t>199004, Россия, г. Санкт-Петербург, 8-я Линия ВО, дом 43, Литер А, пом. 1-Н</t>
  </si>
  <si>
    <t>190031, Россия, г. Санкт-Петербург, ул.Гороховая, дом 41, Литер А, пом. 20-Н</t>
  </si>
  <si>
    <t>129131, Россия, г. Санкт-Петербург, ул. Ивановская, дом 24, корп.2, пом 13-Н</t>
  </si>
  <si>
    <t>198327, Россия, Красное село, тер.Хвойный, 92, пом. 8</t>
  </si>
  <si>
    <t>196084, Россия, Санкт-Петербург, Киевская, 16, Литер А, пом. 1-Н</t>
  </si>
  <si>
    <t>199226, Россия, г. Санкт-Петербург, ул. Кораблестроителей, дом 12, корпус 2, Лит. А, пом. 21Н</t>
  </si>
  <si>
    <t>191119, Россия, Санкт-Петербург, Марата, 59, лит. А, пом. 11-Н</t>
  </si>
  <si>
    <t>197227, Россия, г. Санкт-Петербург, пр. Испытателей, дом 28, корпус 2</t>
  </si>
  <si>
    <t>196620, Россия, г. Санкт-Петербург, г. Павловск, ул. Березовая, дом 25, пом. 1-Н</t>
  </si>
  <si>
    <t>190013, Россия, г. Санкт-Петербург, Московский проспект, дом 60/129, лит. А, часть помещения 1-Н, комн. 195-207</t>
  </si>
  <si>
    <t>197376, Россия, г. Санкт-Петербург, ул. Профессора Попова, дом 23, лит.А, пом. офис 201-А</t>
  </si>
  <si>
    <t>195112, Россия, г. Санкт-Петербург, Малоохтинский проспект, дом 68, литер А, пом. 13 Н</t>
  </si>
  <si>
    <t>162620, Россия, г. Санкт-Петербург, г. Павловск, ул. Березовая, дом 25, пом. офис 1-Н</t>
  </si>
  <si>
    <t>195213, Россия, г. Санкт-Петербург, ул.Латышских Стрелков, участок 1, корпус 4, пом. лит.В.</t>
  </si>
  <si>
    <t>197374, Россия, г. Санкт-Петербург, Приморский проспект, дом 137, корпус 2, пом. пом.8-Н</t>
  </si>
  <si>
    <t>197374, Россия, г. Санкт-Петербург, ул. Мебельная, дом 12, корп.1 лит. Б, офис 211</t>
  </si>
  <si>
    <t>196247, Россия, г. Санкт-Петербург, Ленинский проспект, дом 151, пом. 704</t>
  </si>
  <si>
    <t>196084, Россия, г. Санкт-Петербург, ул. Киевская, дом 5, корпус 4, чпом.64-Н, пом.1, офис 5502</t>
  </si>
  <si>
    <t>196084, Россия, г. Санкт-Петербург, ул. Цветочная, дом 18, лит.А, пом. офис 124</t>
  </si>
  <si>
    <t>194292, Россия, г. Санкт-Петербург, проспект Энгельса, дом 163, Литер А, пом. офис 311</t>
  </si>
  <si>
    <t>195112, г. Санкт-Петербург, Малоохтинский проспект, дом 16, корпус1, Литер А, пом.15-Н, офис 1</t>
  </si>
  <si>
    <t>197342, Россия, Санкт-Петербург, ул. Сердобольская, дом 64, лит. К, пом. 11Н, офис №422</t>
  </si>
  <si>
    <t>199178, Россия, г. Санкт-Петербург, Малый пр. В.О., 5, Литер А, пом. 5-Н</t>
  </si>
  <si>
    <t>191015, Россия, Санкт-Петербург, Шпалерная, дом 51, литер А, пом. 2-Н 290, оф. 332</t>
  </si>
  <si>
    <t>Утвержден 
Решением Совета Партнерства  
Союза «СРО «Первая Гильдия Строителей»                      (Протокол № 22 от   «__» декабря 2018 г.)</t>
  </si>
  <si>
    <t>Дата начала проверки</t>
  </si>
  <si>
    <t>ООО Группа Компаний «Строительные Технологии Комфорта»</t>
  </si>
  <si>
    <t>198207, Россия, Санкт-Петербург, Зины Портновой, 27, Литер А, пом. 7-Н</t>
  </si>
  <si>
    <t>ООО «ПИК-СПб»</t>
  </si>
  <si>
    <t>199406, Россия, г. Санкт-Петербург, ул. Гаванская, дом 35, Литер А, пом. 2Н</t>
  </si>
  <si>
    <t>Утвержден 
Решением Совета Партнерства  
Союза «СРО «Первая Гильдия Строителей»                      (Протокол № 22 от   «___» декабря 2018 г.)</t>
  </si>
  <si>
    <t>СП№8 от 25.03.10</t>
  </si>
  <si>
    <t>СС №36 от 01.08.2017</t>
  </si>
  <si>
    <t>ООО «БалтСтройИнжиниринг»</t>
  </si>
  <si>
    <t>197374, Россия, г. Санкт-Петербург, ул. Торфяная дорога, дом 7, лит. А, офис 304</t>
  </si>
  <si>
    <t>СС№31 от 30.06.2017</t>
  </si>
  <si>
    <t>ПЛАН ПРОВЕРОК
исполнения членами  Союза «Саморегулируемая организация «Первая Гильдия Строителей»обязательств по договорам строительного подряда, заключенным с использованием конкурентных способов заключения договоров.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</si>
</sst>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color indexed="30"/>
      <name val="Bookman Old Style"/>
      <family val="1"/>
    </font>
    <font>
      <sz val="8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Bookman Old Style"/>
      <family val="1"/>
    </font>
    <font>
      <sz val="8"/>
      <color indexed="56"/>
      <name val="Bookman Old Style"/>
      <family val="1"/>
    </font>
    <font>
      <sz val="8"/>
      <color indexed="62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Bookman Old Style"/>
      <family val="1"/>
    </font>
    <font>
      <sz val="8"/>
      <color theme="1"/>
      <name val="Bookman Old Style"/>
      <family val="1"/>
    </font>
    <font>
      <b/>
      <sz val="8"/>
      <color rgb="FFFF0000"/>
      <name val="Bookman Old Style"/>
      <family val="1"/>
    </font>
    <font>
      <b/>
      <sz val="8"/>
      <color theme="1"/>
      <name val="Bookman Old Style"/>
      <family val="1"/>
    </font>
    <font>
      <sz val="8"/>
      <color theme="3"/>
      <name val="Bookman Old Style"/>
      <family val="1"/>
    </font>
    <font>
      <sz val="8"/>
      <color theme="4" tint="-0.24997000396251678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3" fillId="17" borderId="14" xfId="0" applyNumberFormat="1" applyFont="1" applyFill="1" applyBorder="1" applyAlignment="1">
      <alignment horizontal="center" vertical="center" wrapText="1"/>
    </xf>
    <xf numFmtId="17" fontId="2" fillId="34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3" fontId="56" fillId="17" borderId="18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/>
    </xf>
    <xf numFmtId="3" fontId="3" fillId="17" borderId="18" xfId="0" applyNumberFormat="1" applyFont="1" applyFill="1" applyBorder="1" applyAlignment="1">
      <alignment horizontal="center" vertical="center" wrapText="1"/>
    </xf>
    <xf numFmtId="3" fontId="57" fillId="17" borderId="18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 wrapText="1"/>
    </xf>
    <xf numFmtId="3" fontId="58" fillId="36" borderId="15" xfId="0" applyNumberFormat="1" applyFont="1" applyFill="1" applyBorder="1" applyAlignment="1">
      <alignment horizontal="center" vertical="center"/>
    </xf>
    <xf numFmtId="3" fontId="59" fillId="36" borderId="15" xfId="0" applyNumberFormat="1" applyFont="1" applyFill="1" applyBorder="1" applyAlignment="1">
      <alignment horizontal="center" vertical="center"/>
    </xf>
    <xf numFmtId="3" fontId="59" fillId="36" borderId="19" xfId="0" applyNumberFormat="1" applyFont="1" applyFill="1" applyBorder="1" applyAlignment="1">
      <alignment horizontal="center" vertical="center"/>
    </xf>
    <xf numFmtId="3" fontId="59" fillId="36" borderId="20" xfId="0" applyNumberFormat="1" applyFont="1" applyFill="1" applyBorder="1" applyAlignment="1">
      <alignment horizontal="center" vertical="center"/>
    </xf>
    <xf numFmtId="3" fontId="59" fillId="36" borderId="21" xfId="0" applyNumberFormat="1" applyFont="1" applyFill="1" applyBorder="1" applyAlignment="1">
      <alignment horizontal="center" vertical="center"/>
    </xf>
    <xf numFmtId="3" fontId="59" fillId="36" borderId="18" xfId="0" applyNumberFormat="1" applyFont="1" applyFill="1" applyBorder="1" applyAlignment="1">
      <alignment horizontal="center" vertical="center"/>
    </xf>
    <xf numFmtId="3" fontId="59" fillId="36" borderId="1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3" fontId="56" fillId="17" borderId="22" xfId="0" applyNumberFormat="1" applyFont="1" applyFill="1" applyBorder="1" applyAlignment="1">
      <alignment horizontal="center" vertical="center" wrapText="1"/>
    </xf>
    <xf numFmtId="3" fontId="56" fillId="17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56" fillId="17" borderId="15" xfId="0" applyNumberFormat="1" applyFont="1" applyFill="1" applyBorder="1" applyAlignment="1">
      <alignment horizontal="center" vertical="center" wrapText="1"/>
    </xf>
    <xf numFmtId="14" fontId="3" fillId="36" borderId="15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 wrapText="1"/>
    </xf>
    <xf numFmtId="3" fontId="59" fillId="36" borderId="16" xfId="0" applyNumberFormat="1" applyFont="1" applyFill="1" applyBorder="1" applyAlignment="1">
      <alignment horizontal="center" vertical="center"/>
    </xf>
    <xf numFmtId="3" fontId="59" fillId="36" borderId="23" xfId="0" applyNumberFormat="1" applyFont="1" applyFill="1" applyBorder="1" applyAlignment="1">
      <alignment horizontal="center" vertical="center"/>
    </xf>
    <xf numFmtId="14" fontId="3" fillId="35" borderId="15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3" fontId="60" fillId="17" borderId="15" xfId="0" applyNumberFormat="1" applyFont="1" applyFill="1" applyBorder="1" applyAlignment="1">
      <alignment horizontal="center" vertical="center" wrapText="1"/>
    </xf>
    <xf numFmtId="3" fontId="61" fillId="17" borderId="15" xfId="0" applyNumberFormat="1" applyFont="1" applyFill="1" applyBorder="1" applyAlignment="1">
      <alignment horizontal="center" vertical="center" wrapText="1"/>
    </xf>
    <xf numFmtId="3" fontId="3" fillId="17" borderId="15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/>
    </xf>
    <xf numFmtId="0" fontId="5" fillId="8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164" fontId="7" fillId="35" borderId="19" xfId="58" applyNumberFormat="1" applyFont="1" applyFill="1" applyBorder="1" applyAlignment="1">
      <alignment/>
    </xf>
    <xf numFmtId="164" fontId="7" fillId="36" borderId="19" xfId="58" applyNumberFormat="1" applyFont="1" applyFill="1" applyBorder="1" applyAlignment="1">
      <alignment/>
    </xf>
    <xf numFmtId="164" fontId="56" fillId="35" borderId="19" xfId="58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7" fillId="36" borderId="19" xfId="0" applyNumberFormat="1" applyFont="1" applyFill="1" applyBorder="1" applyAlignment="1">
      <alignment horizontal="center"/>
    </xf>
    <xf numFmtId="17" fontId="2" fillId="37" borderId="13" xfId="0" applyNumberFormat="1" applyFont="1" applyFill="1" applyBorder="1" applyAlignment="1">
      <alignment horizontal="center" vertical="center"/>
    </xf>
    <xf numFmtId="17" fontId="2" fillId="37" borderId="24" xfId="0" applyNumberFormat="1" applyFont="1" applyFill="1" applyBorder="1" applyAlignment="1">
      <alignment horizontal="center" vertical="center"/>
    </xf>
    <xf numFmtId="17" fontId="2" fillId="37" borderId="25" xfId="0" applyNumberFormat="1" applyFont="1" applyFill="1" applyBorder="1" applyAlignment="1">
      <alignment horizontal="center" vertical="center"/>
    </xf>
    <xf numFmtId="17" fontId="2" fillId="37" borderId="11" xfId="0" applyNumberFormat="1" applyFont="1" applyFill="1" applyBorder="1" applyAlignment="1">
      <alignment horizontal="center" vertical="center"/>
    </xf>
    <xf numFmtId="17" fontId="2" fillId="37" borderId="12" xfId="0" applyNumberFormat="1" applyFont="1" applyFill="1" applyBorder="1" applyAlignment="1">
      <alignment horizontal="center" vertical="center"/>
    </xf>
    <xf numFmtId="17" fontId="2" fillId="37" borderId="14" xfId="0" applyNumberFormat="1" applyFont="1" applyFill="1" applyBorder="1" applyAlignment="1">
      <alignment horizontal="center" vertical="center"/>
    </xf>
    <xf numFmtId="3" fontId="58" fillId="37" borderId="15" xfId="0" applyNumberFormat="1" applyFont="1" applyFill="1" applyBorder="1" applyAlignment="1">
      <alignment horizontal="center" vertical="center"/>
    </xf>
    <xf numFmtId="3" fontId="59" fillId="37" borderId="15" xfId="0" applyNumberFormat="1" applyFont="1" applyFill="1" applyBorder="1" applyAlignment="1">
      <alignment horizontal="center" vertical="center"/>
    </xf>
    <xf numFmtId="3" fontId="59" fillId="37" borderId="19" xfId="0" applyNumberFormat="1" applyFont="1" applyFill="1" applyBorder="1" applyAlignment="1">
      <alignment horizontal="center" vertical="center"/>
    </xf>
    <xf numFmtId="3" fontId="59" fillId="37" borderId="20" xfId="0" applyNumberFormat="1" applyFont="1" applyFill="1" applyBorder="1" applyAlignment="1">
      <alignment horizontal="center" vertical="center"/>
    </xf>
    <xf numFmtId="3" fontId="59" fillId="37" borderId="21" xfId="0" applyNumberFormat="1" applyFont="1" applyFill="1" applyBorder="1" applyAlignment="1">
      <alignment horizontal="center" vertical="center"/>
    </xf>
    <xf numFmtId="3" fontId="59" fillId="37" borderId="18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3" fontId="2" fillId="37" borderId="19" xfId="0" applyNumberFormat="1" applyFont="1" applyFill="1" applyBorder="1" applyAlignment="1">
      <alignment horizontal="center" vertical="center"/>
    </xf>
    <xf numFmtId="3" fontId="2" fillId="37" borderId="20" xfId="0" applyNumberFormat="1" applyFont="1" applyFill="1" applyBorder="1" applyAlignment="1">
      <alignment horizontal="center" vertical="center"/>
    </xf>
    <xf numFmtId="3" fontId="2" fillId="37" borderId="21" xfId="0" applyNumberFormat="1" applyFont="1" applyFill="1" applyBorder="1" applyAlignment="1">
      <alignment horizontal="center" vertical="center"/>
    </xf>
    <xf numFmtId="3" fontId="2" fillId="37" borderId="18" xfId="0" applyNumberFormat="1" applyFont="1" applyFill="1" applyBorder="1" applyAlignment="1">
      <alignment horizontal="center" vertical="center"/>
    </xf>
    <xf numFmtId="3" fontId="4" fillId="37" borderId="15" xfId="0" applyNumberFormat="1" applyFont="1" applyFill="1" applyBorder="1" applyAlignment="1">
      <alignment horizontal="center" vertical="center"/>
    </xf>
    <xf numFmtId="3" fontId="58" fillId="37" borderId="19" xfId="0" applyNumberFormat="1" applyFont="1" applyFill="1" applyBorder="1" applyAlignment="1">
      <alignment horizontal="center" vertical="center"/>
    </xf>
    <xf numFmtId="3" fontId="2" fillId="37" borderId="26" xfId="0" applyNumberFormat="1" applyFont="1" applyFill="1" applyBorder="1" applyAlignment="1">
      <alignment horizontal="center" vertical="center"/>
    </xf>
    <xf numFmtId="3" fontId="2" fillId="37" borderId="27" xfId="0" applyNumberFormat="1" applyFont="1" applyFill="1" applyBorder="1" applyAlignment="1">
      <alignment horizontal="center" vertical="center"/>
    </xf>
    <xf numFmtId="3" fontId="2" fillId="37" borderId="28" xfId="0" applyNumberFormat="1" applyFont="1" applyFill="1" applyBorder="1" applyAlignment="1">
      <alignment horizontal="center" vertical="center"/>
    </xf>
    <xf numFmtId="3" fontId="4" fillId="37" borderId="19" xfId="0" applyNumberFormat="1" applyFont="1" applyFill="1" applyBorder="1" applyAlignment="1">
      <alignment horizontal="center" vertical="center"/>
    </xf>
    <xf numFmtId="3" fontId="4" fillId="37" borderId="20" xfId="0" applyNumberFormat="1" applyFont="1" applyFill="1" applyBorder="1" applyAlignment="1">
      <alignment horizontal="center" vertical="center"/>
    </xf>
    <xf numFmtId="3" fontId="4" fillId="37" borderId="21" xfId="0" applyNumberFormat="1" applyFont="1" applyFill="1" applyBorder="1" applyAlignment="1">
      <alignment horizontal="center" vertical="center"/>
    </xf>
    <xf numFmtId="3" fontId="4" fillId="37" borderId="18" xfId="0" applyNumberFormat="1" applyFont="1" applyFill="1" applyBorder="1" applyAlignment="1">
      <alignment horizontal="center" vertical="center"/>
    </xf>
    <xf numFmtId="3" fontId="59" fillId="37" borderId="16" xfId="0" applyNumberFormat="1" applyFont="1" applyFill="1" applyBorder="1" applyAlignment="1">
      <alignment horizontal="center" vertical="center"/>
    </xf>
    <xf numFmtId="3" fontId="59" fillId="37" borderId="23" xfId="0" applyNumberFormat="1" applyFont="1" applyFill="1" applyBorder="1" applyAlignment="1">
      <alignment horizontal="center" vertical="center"/>
    </xf>
    <xf numFmtId="3" fontId="56" fillId="36" borderId="18" xfId="0" applyNumberFormat="1" applyFont="1" applyFill="1" applyBorder="1" applyAlignment="1">
      <alignment horizontal="center" vertical="center" wrapText="1"/>
    </xf>
    <xf numFmtId="3" fontId="2" fillId="36" borderId="17" xfId="0" applyNumberFormat="1" applyFont="1" applyFill="1" applyBorder="1" applyAlignment="1">
      <alignment horizontal="center" vertical="center"/>
    </xf>
    <xf numFmtId="164" fontId="56" fillId="36" borderId="19" xfId="58" applyNumberFormat="1" applyFont="1" applyFill="1" applyBorder="1" applyAlignment="1">
      <alignment/>
    </xf>
    <xf numFmtId="0" fontId="2" fillId="35" borderId="29" xfId="0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3" fontId="2" fillId="34" borderId="1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3" fontId="2" fillId="37" borderId="16" xfId="0" applyNumberFormat="1" applyFont="1" applyFill="1" applyBorder="1" applyAlignment="1">
      <alignment horizontal="center" vertical="center"/>
    </xf>
    <xf numFmtId="3" fontId="2" fillId="37" borderId="23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/>
    </xf>
    <xf numFmtId="0" fontId="62" fillId="0" borderId="14" xfId="0" applyFont="1" applyBorder="1" applyAlignment="1">
      <alignment/>
    </xf>
    <xf numFmtId="3" fontId="2" fillId="38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33" borderId="25" xfId="0" applyFont="1" applyFill="1" applyBorder="1" applyAlignment="1">
      <alignment horizontal="center" vertical="center"/>
    </xf>
    <xf numFmtId="164" fontId="56" fillId="0" borderId="38" xfId="58" applyNumberFormat="1" applyFont="1" applyBorder="1" applyAlignment="1">
      <alignment/>
    </xf>
    <xf numFmtId="164" fontId="56" fillId="35" borderId="38" xfId="58" applyNumberFormat="1" applyFont="1" applyFill="1" applyBorder="1" applyAlignment="1">
      <alignment/>
    </xf>
    <xf numFmtId="164" fontId="56" fillId="36" borderId="38" xfId="58" applyNumberFormat="1" applyFont="1" applyFill="1" applyBorder="1" applyAlignment="1">
      <alignment/>
    </xf>
    <xf numFmtId="4" fontId="56" fillId="0" borderId="16" xfId="0" applyNumberFormat="1" applyFont="1" applyFill="1" applyBorder="1" applyAlignment="1">
      <alignment horizontal="center"/>
    </xf>
    <xf numFmtId="4" fontId="56" fillId="36" borderId="16" xfId="0" applyNumberFormat="1" applyFont="1" applyFill="1" applyBorder="1" applyAlignment="1">
      <alignment horizontal="center"/>
    </xf>
    <xf numFmtId="4" fontId="56" fillId="35" borderId="16" xfId="0" applyNumberFormat="1" applyFont="1" applyFill="1" applyBorder="1" applyAlignment="1">
      <alignment horizontal="center"/>
    </xf>
    <xf numFmtId="164" fontId="56" fillId="35" borderId="16" xfId="58" applyNumberFormat="1" applyFont="1" applyFill="1" applyBorder="1" applyAlignment="1">
      <alignment/>
    </xf>
    <xf numFmtId="0" fontId="56" fillId="35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47" fillId="39" borderId="15" xfId="0" applyFont="1" applyFill="1" applyBorder="1" applyAlignment="1">
      <alignment horizontal="center" wrapText="1"/>
    </xf>
    <xf numFmtId="2" fontId="0" fillId="39" borderId="15" xfId="0" applyNumberFormat="1" applyFill="1" applyBorder="1" applyAlignment="1">
      <alignment horizontal="center"/>
    </xf>
    <xf numFmtId="2" fontId="54" fillId="39" borderId="15" xfId="0" applyNumberFormat="1" applyFont="1" applyFill="1" applyBorder="1" applyAlignment="1">
      <alignment horizontal="center"/>
    </xf>
    <xf numFmtId="0" fontId="7" fillId="40" borderId="19" xfId="0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2" fillId="35" borderId="21" xfId="0" applyNumberFormat="1" applyFont="1" applyFill="1" applyBorder="1" applyAlignment="1">
      <alignment horizontal="center" vertical="center"/>
    </xf>
    <xf numFmtId="0" fontId="65" fillId="8" borderId="15" xfId="0" applyFont="1" applyFill="1" applyBorder="1" applyAlignment="1">
      <alignment horizontal="center" vertical="center" wrapText="1"/>
    </xf>
    <xf numFmtId="0" fontId="65" fillId="8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4" fontId="3" fillId="8" borderId="15" xfId="0" applyNumberFormat="1" applyFont="1" applyFill="1" applyBorder="1" applyAlignment="1">
      <alignment horizontal="center" vertical="center" wrapText="1"/>
    </xf>
    <xf numFmtId="0" fontId="57" fillId="8" borderId="15" xfId="0" applyFont="1" applyFill="1" applyBorder="1" applyAlignment="1">
      <alignment horizontal="center" wrapText="1"/>
    </xf>
    <xf numFmtId="0" fontId="66" fillId="8" borderId="15" xfId="0" applyFont="1" applyFill="1" applyBorder="1" applyAlignment="1">
      <alignment horizontal="center" vertical="center" wrapText="1"/>
    </xf>
    <xf numFmtId="14" fontId="66" fillId="8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right" wrapText="1"/>
    </xf>
    <xf numFmtId="0" fontId="2" fillId="8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8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14" fontId="65" fillId="8" borderId="15" xfId="0" applyNumberFormat="1" applyFont="1" applyFill="1" applyBorder="1" applyAlignment="1">
      <alignment horizontal="center" vertical="center"/>
    </xf>
    <xf numFmtId="14" fontId="65" fillId="8" borderId="15" xfId="0" applyNumberFormat="1" applyFont="1" applyFill="1" applyBorder="1" applyAlignment="1">
      <alignment horizontal="center" vertical="center" wrapText="1"/>
    </xf>
    <xf numFmtId="14" fontId="14" fillId="8" borderId="15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wrapText="1"/>
    </xf>
    <xf numFmtId="0" fontId="65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right" wrapText="1"/>
    </xf>
    <xf numFmtId="0" fontId="65" fillId="0" borderId="34" xfId="0" applyFont="1" applyBorder="1" applyAlignment="1">
      <alignment horizontal="center" vertical="center"/>
    </xf>
    <xf numFmtId="0" fontId="67" fillId="0" borderId="34" xfId="0" applyFont="1" applyBorder="1" applyAlignment="1">
      <alignment wrapText="1"/>
    </xf>
    <xf numFmtId="0" fontId="6" fillId="35" borderId="15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0" fontId="65" fillId="33" borderId="34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 vertical="center"/>
    </xf>
    <xf numFmtId="14" fontId="65" fillId="33" borderId="23" xfId="0" applyNumberFormat="1" applyFont="1" applyFill="1" applyBorder="1" applyAlignment="1">
      <alignment horizontal="center" vertical="center" wrapText="1"/>
    </xf>
    <xf numFmtId="14" fontId="65" fillId="33" borderId="35" xfId="0" applyNumberFormat="1" applyFont="1" applyFill="1" applyBorder="1" applyAlignment="1">
      <alignment horizontal="center" vertical="center" wrapText="1"/>
    </xf>
    <xf numFmtId="14" fontId="65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14" fontId="14" fillId="33" borderId="15" xfId="0" applyNumberFormat="1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3" fontId="59" fillId="36" borderId="25" xfId="0" applyNumberFormat="1" applyFont="1" applyFill="1" applyBorder="1" applyAlignment="1">
      <alignment horizontal="center" vertical="center"/>
    </xf>
    <xf numFmtId="3" fontId="59" fillId="36" borderId="14" xfId="0" applyNumberFormat="1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3" fontId="2" fillId="34" borderId="41" xfId="0" applyNumberFormat="1" applyFont="1" applyFill="1" applyBorder="1" applyAlignment="1">
      <alignment horizontal="center" vertical="center"/>
    </xf>
    <xf numFmtId="3" fontId="2" fillId="34" borderId="19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F67">
      <selection activeCell="L75" sqref="L75"/>
    </sheetView>
  </sheetViews>
  <sheetFormatPr defaultColWidth="9.140625" defaultRowHeight="15"/>
  <cols>
    <col min="1" max="1" width="4.421875" style="81" customWidth="1"/>
    <col min="2" max="2" width="4.8515625" style="81" customWidth="1"/>
    <col min="3" max="3" width="12.57421875" style="81" customWidth="1"/>
    <col min="4" max="4" width="12.28125" style="81" customWidth="1"/>
    <col min="5" max="5" width="6.7109375" style="81" customWidth="1"/>
    <col min="6" max="6" width="31.00390625" style="81" customWidth="1"/>
    <col min="7" max="7" width="11.00390625" style="81" customWidth="1"/>
    <col min="8" max="19" width="9.140625" style="81" customWidth="1"/>
    <col min="20" max="20" width="14.28125" style="81" customWidth="1"/>
    <col min="21" max="21" width="14.140625" style="81" customWidth="1"/>
    <col min="22" max="22" width="14.140625" style="0" customWidth="1"/>
  </cols>
  <sheetData>
    <row r="1" spans="1:21" ht="45" customHeight="1" thickBot="1">
      <c r="A1" s="213" t="s">
        <v>175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/>
    </row>
    <row r="2" spans="1:22" ht="90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88">
        <v>42736</v>
      </c>
      <c r="I2" s="89">
        <v>42767</v>
      </c>
      <c r="J2" s="90">
        <v>42795</v>
      </c>
      <c r="K2" s="91">
        <v>42826</v>
      </c>
      <c r="L2" s="92">
        <v>42856</v>
      </c>
      <c r="M2" s="88">
        <v>42887</v>
      </c>
      <c r="N2" s="88">
        <v>42917</v>
      </c>
      <c r="O2" s="88">
        <v>42948</v>
      </c>
      <c r="P2" s="90">
        <v>42979</v>
      </c>
      <c r="Q2" s="88">
        <v>43009</v>
      </c>
      <c r="R2" s="93">
        <v>43040</v>
      </c>
      <c r="S2" s="6">
        <v>43070</v>
      </c>
      <c r="T2" s="82" t="s">
        <v>7</v>
      </c>
      <c r="U2" s="141" t="s">
        <v>8</v>
      </c>
      <c r="V2" s="151" t="s">
        <v>208</v>
      </c>
    </row>
    <row r="3" spans="1:22" ht="30" customHeight="1">
      <c r="A3" s="7">
        <v>1</v>
      </c>
      <c r="B3" s="8">
        <v>4</v>
      </c>
      <c r="C3" s="9" t="s">
        <v>9</v>
      </c>
      <c r="D3" s="7">
        <v>7816100958</v>
      </c>
      <c r="E3" s="10" t="s">
        <v>10</v>
      </c>
      <c r="F3" s="11" t="s">
        <v>12</v>
      </c>
      <c r="G3" s="12" t="s">
        <v>13</v>
      </c>
      <c r="H3" s="94">
        <v>10000</v>
      </c>
      <c r="I3" s="95">
        <v>10000</v>
      </c>
      <c r="J3" s="96">
        <v>10000</v>
      </c>
      <c r="K3" s="96">
        <v>10000</v>
      </c>
      <c r="L3" s="97">
        <v>10000</v>
      </c>
      <c r="M3" s="98">
        <v>10000</v>
      </c>
      <c r="N3" s="96">
        <v>10000</v>
      </c>
      <c r="O3" s="99">
        <v>10000</v>
      </c>
      <c r="P3" s="98">
        <v>10000</v>
      </c>
      <c r="Q3" s="96">
        <v>10000</v>
      </c>
      <c r="R3" s="99">
        <v>10000</v>
      </c>
      <c r="S3" s="13">
        <v>10000</v>
      </c>
      <c r="T3" s="83">
        <v>0</v>
      </c>
      <c r="U3" s="142">
        <f>15000+5000+10000+10000+10000+10000</f>
        <v>60000</v>
      </c>
      <c r="V3" s="152">
        <v>30000</v>
      </c>
    </row>
    <row r="4" spans="1:22" ht="30" customHeight="1">
      <c r="A4" s="7">
        <v>2</v>
      </c>
      <c r="B4" s="8">
        <v>40</v>
      </c>
      <c r="C4" s="9" t="s">
        <v>19</v>
      </c>
      <c r="D4" s="7">
        <v>7801226203</v>
      </c>
      <c r="E4" s="10" t="s">
        <v>10</v>
      </c>
      <c r="F4" s="11" t="s">
        <v>20</v>
      </c>
      <c r="G4" s="14">
        <v>300000</v>
      </c>
      <c r="H4" s="100">
        <v>10000</v>
      </c>
      <c r="I4" s="100">
        <v>10000</v>
      </c>
      <c r="J4" s="101">
        <v>10000</v>
      </c>
      <c r="K4" s="101">
        <v>10000</v>
      </c>
      <c r="L4" s="102">
        <v>10000</v>
      </c>
      <c r="M4" s="103">
        <v>10000</v>
      </c>
      <c r="N4" s="101">
        <v>10000</v>
      </c>
      <c r="O4" s="104">
        <v>10000</v>
      </c>
      <c r="P4" s="98">
        <v>10000</v>
      </c>
      <c r="Q4" s="96">
        <v>10000</v>
      </c>
      <c r="R4" s="99">
        <v>10000</v>
      </c>
      <c r="S4" s="13">
        <v>10000</v>
      </c>
      <c r="T4" s="83">
        <v>0</v>
      </c>
      <c r="U4" s="142">
        <f>10000+10000+20000+10000+10000</f>
        <v>60000</v>
      </c>
      <c r="V4" s="152">
        <v>0</v>
      </c>
    </row>
    <row r="5" spans="1:22" ht="30" customHeight="1">
      <c r="A5" s="7">
        <v>3</v>
      </c>
      <c r="B5" s="8">
        <v>44</v>
      </c>
      <c r="C5" s="9" t="s">
        <v>21</v>
      </c>
      <c r="D5" s="7">
        <v>7839322643</v>
      </c>
      <c r="E5" s="10" t="s">
        <v>10</v>
      </c>
      <c r="F5" s="11" t="s">
        <v>22</v>
      </c>
      <c r="G5" s="12" t="s">
        <v>18</v>
      </c>
      <c r="H5" s="94">
        <v>10000</v>
      </c>
      <c r="I5" s="95">
        <v>10000</v>
      </c>
      <c r="J5" s="96">
        <v>10000</v>
      </c>
      <c r="K5" s="96">
        <v>10000</v>
      </c>
      <c r="L5" s="97">
        <v>10000</v>
      </c>
      <c r="M5" s="98">
        <v>10000</v>
      </c>
      <c r="N5" s="96">
        <v>10000</v>
      </c>
      <c r="O5" s="99">
        <v>10000</v>
      </c>
      <c r="P5" s="98">
        <v>10000</v>
      </c>
      <c r="Q5" s="96">
        <v>10000</v>
      </c>
      <c r="R5" s="99">
        <v>10000</v>
      </c>
      <c r="S5" s="13">
        <v>10000</v>
      </c>
      <c r="T5" s="83">
        <v>-15000</v>
      </c>
      <c r="U5" s="142">
        <f>20000+10000+20000</f>
        <v>50000</v>
      </c>
      <c r="V5" s="152">
        <v>55000</v>
      </c>
    </row>
    <row r="6" spans="1:22" ht="30" customHeight="1">
      <c r="A6" s="7">
        <v>4</v>
      </c>
      <c r="B6" s="8">
        <v>47</v>
      </c>
      <c r="C6" s="9" t="s">
        <v>23</v>
      </c>
      <c r="D6" s="7">
        <v>7825100560</v>
      </c>
      <c r="E6" s="10" t="s">
        <v>14</v>
      </c>
      <c r="F6" s="11" t="s">
        <v>188</v>
      </c>
      <c r="G6" s="12" t="s">
        <v>18</v>
      </c>
      <c r="H6" s="94">
        <v>10000</v>
      </c>
      <c r="I6" s="95">
        <v>10000</v>
      </c>
      <c r="J6" s="96">
        <v>10000</v>
      </c>
      <c r="K6" s="96">
        <v>10000</v>
      </c>
      <c r="L6" s="97">
        <v>10000</v>
      </c>
      <c r="M6" s="98">
        <v>10000</v>
      </c>
      <c r="N6" s="96">
        <v>10000</v>
      </c>
      <c r="O6" s="99">
        <v>10000</v>
      </c>
      <c r="P6" s="98">
        <v>10000</v>
      </c>
      <c r="Q6" s="96">
        <v>10000</v>
      </c>
      <c r="R6" s="99">
        <v>10000</v>
      </c>
      <c r="S6" s="13">
        <v>10000</v>
      </c>
      <c r="T6" s="83">
        <v>0</v>
      </c>
      <c r="U6" s="142">
        <f>15000+15000+15000+15000+10000</f>
        <v>70000</v>
      </c>
      <c r="V6" s="152">
        <v>20000</v>
      </c>
    </row>
    <row r="7" spans="1:22" ht="30" customHeight="1">
      <c r="A7" s="7">
        <v>5</v>
      </c>
      <c r="B7" s="8">
        <v>52</v>
      </c>
      <c r="C7" s="9" t="s">
        <v>23</v>
      </c>
      <c r="D7" s="7">
        <v>7805507124</v>
      </c>
      <c r="E7" s="10" t="s">
        <v>10</v>
      </c>
      <c r="F7" s="11" t="s">
        <v>24</v>
      </c>
      <c r="G7" s="12" t="s">
        <v>15</v>
      </c>
      <c r="H7" s="94">
        <v>10000</v>
      </c>
      <c r="I7" s="95">
        <v>10000</v>
      </c>
      <c r="J7" s="96">
        <v>10000</v>
      </c>
      <c r="K7" s="96">
        <v>10000</v>
      </c>
      <c r="L7" s="97">
        <v>10000</v>
      </c>
      <c r="M7" s="98">
        <v>10000</v>
      </c>
      <c r="N7" s="96">
        <v>10000</v>
      </c>
      <c r="O7" s="99">
        <v>10000</v>
      </c>
      <c r="P7" s="98">
        <v>10000</v>
      </c>
      <c r="Q7" s="96">
        <v>10000</v>
      </c>
      <c r="R7" s="99">
        <v>10000</v>
      </c>
      <c r="S7" s="13">
        <v>10000</v>
      </c>
      <c r="T7" s="83">
        <v>0</v>
      </c>
      <c r="U7" s="142">
        <f>10000+10000+10000+10000+10000+10000+10000</f>
        <v>70000</v>
      </c>
      <c r="V7" s="152">
        <v>0</v>
      </c>
    </row>
    <row r="8" spans="1:22" ht="30" customHeight="1">
      <c r="A8" s="7">
        <v>6</v>
      </c>
      <c r="B8" s="8">
        <v>55</v>
      </c>
      <c r="C8" s="9" t="s">
        <v>23</v>
      </c>
      <c r="D8" s="7">
        <v>7811444105</v>
      </c>
      <c r="E8" s="10" t="s">
        <v>10</v>
      </c>
      <c r="F8" s="11" t="s">
        <v>25</v>
      </c>
      <c r="G8" s="15">
        <v>300000</v>
      </c>
      <c r="H8" s="95">
        <v>10000</v>
      </c>
      <c r="I8" s="95">
        <v>10000</v>
      </c>
      <c r="J8" s="96">
        <v>10000</v>
      </c>
      <c r="K8" s="96">
        <v>10000</v>
      </c>
      <c r="L8" s="97">
        <v>10000</v>
      </c>
      <c r="M8" s="98">
        <v>10000</v>
      </c>
      <c r="N8" s="96">
        <v>10000</v>
      </c>
      <c r="O8" s="99">
        <v>10000</v>
      </c>
      <c r="P8" s="98">
        <v>10000</v>
      </c>
      <c r="Q8" s="96">
        <v>10000</v>
      </c>
      <c r="R8" s="99">
        <v>10000</v>
      </c>
      <c r="S8" s="13">
        <v>10000</v>
      </c>
      <c r="T8" s="83">
        <v>0</v>
      </c>
      <c r="U8" s="142">
        <f>10000+20000+10000+10000+10000+10000</f>
        <v>70000</v>
      </c>
      <c r="V8" s="152">
        <v>0</v>
      </c>
    </row>
    <row r="9" spans="1:22" ht="30" customHeight="1">
      <c r="A9" s="7">
        <v>7</v>
      </c>
      <c r="B9" s="8">
        <v>67</v>
      </c>
      <c r="C9" s="9" t="s">
        <v>26</v>
      </c>
      <c r="D9" s="7">
        <v>7840000440</v>
      </c>
      <c r="E9" s="10" t="s">
        <v>10</v>
      </c>
      <c r="F9" s="11" t="s">
        <v>28</v>
      </c>
      <c r="G9" s="14">
        <v>300000</v>
      </c>
      <c r="H9" s="94">
        <v>10000</v>
      </c>
      <c r="I9" s="95">
        <v>10000</v>
      </c>
      <c r="J9" s="96">
        <v>10000</v>
      </c>
      <c r="K9" s="96">
        <v>10000</v>
      </c>
      <c r="L9" s="97">
        <v>10000</v>
      </c>
      <c r="M9" s="98">
        <v>10000</v>
      </c>
      <c r="N9" s="96">
        <v>10000</v>
      </c>
      <c r="O9" s="99">
        <v>10000</v>
      </c>
      <c r="P9" s="98">
        <v>10000</v>
      </c>
      <c r="Q9" s="96">
        <v>10000</v>
      </c>
      <c r="R9" s="99">
        <v>10000</v>
      </c>
      <c r="S9" s="13">
        <v>10000</v>
      </c>
      <c r="T9" s="83">
        <v>0</v>
      </c>
      <c r="U9" s="142">
        <f>5000+5000+10000+10000+10000+10000+10000+10000</f>
        <v>70000</v>
      </c>
      <c r="V9" s="152">
        <v>30000</v>
      </c>
    </row>
    <row r="10" spans="1:22" ht="30" customHeight="1">
      <c r="A10" s="7">
        <v>8</v>
      </c>
      <c r="B10" s="8">
        <v>68</v>
      </c>
      <c r="C10" s="9" t="s">
        <v>26</v>
      </c>
      <c r="D10" s="7">
        <v>7825682220</v>
      </c>
      <c r="E10" s="10" t="s">
        <v>10</v>
      </c>
      <c r="F10" s="11" t="s">
        <v>29</v>
      </c>
      <c r="G10" s="14">
        <v>300000</v>
      </c>
      <c r="H10" s="94">
        <v>10000</v>
      </c>
      <c r="I10" s="95">
        <v>10000</v>
      </c>
      <c r="J10" s="96">
        <v>10000</v>
      </c>
      <c r="K10" s="96">
        <v>10000</v>
      </c>
      <c r="L10" s="97">
        <v>10000</v>
      </c>
      <c r="M10" s="98">
        <v>10000</v>
      </c>
      <c r="N10" s="96">
        <v>10000</v>
      </c>
      <c r="O10" s="99">
        <v>10000</v>
      </c>
      <c r="P10" s="98">
        <v>10000</v>
      </c>
      <c r="Q10" s="96">
        <v>10000</v>
      </c>
      <c r="R10" s="99">
        <v>10000</v>
      </c>
      <c r="S10" s="13">
        <v>10000</v>
      </c>
      <c r="T10" s="83">
        <v>0</v>
      </c>
      <c r="U10" s="142">
        <f>5000+5000+10000+10000+10000+10000+10000</f>
        <v>60000</v>
      </c>
      <c r="V10" s="152">
        <v>20000</v>
      </c>
    </row>
    <row r="11" spans="1:22" ht="30" customHeight="1">
      <c r="A11" s="7">
        <v>9</v>
      </c>
      <c r="B11" s="8">
        <v>69</v>
      </c>
      <c r="C11" s="9" t="s">
        <v>26</v>
      </c>
      <c r="D11" s="7">
        <v>7801465392</v>
      </c>
      <c r="E11" s="10" t="s">
        <v>10</v>
      </c>
      <c r="F11" s="16" t="s">
        <v>30</v>
      </c>
      <c r="G11" s="14">
        <v>300000</v>
      </c>
      <c r="H11" s="100">
        <v>10000</v>
      </c>
      <c r="I11" s="95">
        <v>10000</v>
      </c>
      <c r="J11" s="96">
        <v>10000</v>
      </c>
      <c r="K11" s="96">
        <v>10000</v>
      </c>
      <c r="L11" s="97">
        <v>10000</v>
      </c>
      <c r="M11" s="98">
        <v>10000</v>
      </c>
      <c r="N11" s="96">
        <v>10000</v>
      </c>
      <c r="O11" s="99">
        <v>10000</v>
      </c>
      <c r="P11" s="98">
        <v>10000</v>
      </c>
      <c r="Q11" s="96">
        <v>10000</v>
      </c>
      <c r="R11" s="99">
        <v>10000</v>
      </c>
      <c r="S11" s="13">
        <v>10000</v>
      </c>
      <c r="T11" s="83">
        <v>0</v>
      </c>
      <c r="U11" s="142"/>
      <c r="V11" s="152">
        <v>120000</v>
      </c>
    </row>
    <row r="12" spans="1:22" ht="30" customHeight="1">
      <c r="A12" s="7">
        <v>10</v>
      </c>
      <c r="B12" s="8">
        <v>70</v>
      </c>
      <c r="C12" s="9" t="s">
        <v>26</v>
      </c>
      <c r="D12" s="7">
        <v>7804064399</v>
      </c>
      <c r="E12" s="10" t="s">
        <v>10</v>
      </c>
      <c r="F12" s="11" t="s">
        <v>31</v>
      </c>
      <c r="G12" s="12">
        <v>300000</v>
      </c>
      <c r="H12" s="94">
        <v>10000</v>
      </c>
      <c r="I12" s="95">
        <v>10000</v>
      </c>
      <c r="J12" s="96">
        <v>10000</v>
      </c>
      <c r="K12" s="96">
        <v>10000</v>
      </c>
      <c r="L12" s="97">
        <v>10000</v>
      </c>
      <c r="M12" s="98">
        <v>10000</v>
      </c>
      <c r="N12" s="96">
        <v>10000</v>
      </c>
      <c r="O12" s="99">
        <v>10000</v>
      </c>
      <c r="P12" s="98">
        <v>10000</v>
      </c>
      <c r="Q12" s="96">
        <v>10000</v>
      </c>
      <c r="R12" s="99">
        <v>10000</v>
      </c>
      <c r="S12" s="13">
        <v>10000</v>
      </c>
      <c r="T12" s="83">
        <v>0</v>
      </c>
      <c r="U12" s="142">
        <f>20000+20000+10000+20000</f>
        <v>70000</v>
      </c>
      <c r="V12" s="152">
        <v>0</v>
      </c>
    </row>
    <row r="13" spans="1:22" ht="30" customHeight="1">
      <c r="A13" s="7">
        <v>11</v>
      </c>
      <c r="B13" s="17">
        <v>72</v>
      </c>
      <c r="C13" s="18" t="s">
        <v>26</v>
      </c>
      <c r="D13" s="19">
        <v>7814315820</v>
      </c>
      <c r="E13" s="20" t="s">
        <v>10</v>
      </c>
      <c r="F13" s="16" t="s">
        <v>32</v>
      </c>
      <c r="G13" s="14">
        <v>300000</v>
      </c>
      <c r="H13" s="94">
        <v>10000</v>
      </c>
      <c r="I13" s="95">
        <v>10000</v>
      </c>
      <c r="J13" s="96">
        <v>10000</v>
      </c>
      <c r="K13" s="96">
        <v>10000</v>
      </c>
      <c r="L13" s="97">
        <v>10000</v>
      </c>
      <c r="M13" s="98">
        <v>10000</v>
      </c>
      <c r="N13" s="96">
        <v>10000</v>
      </c>
      <c r="O13" s="99">
        <v>10000</v>
      </c>
      <c r="P13" s="98">
        <v>10000</v>
      </c>
      <c r="Q13" s="96">
        <v>10000</v>
      </c>
      <c r="R13" s="99">
        <v>10000</v>
      </c>
      <c r="S13" s="13">
        <v>10000</v>
      </c>
      <c r="T13" s="83">
        <v>0</v>
      </c>
      <c r="U13" s="143">
        <f>20000+30000</f>
        <v>50000</v>
      </c>
      <c r="V13" s="152">
        <v>20000</v>
      </c>
    </row>
    <row r="14" spans="1:22" ht="30" customHeight="1">
      <c r="A14" s="7">
        <v>12</v>
      </c>
      <c r="B14" s="8">
        <v>73</v>
      </c>
      <c r="C14" s="9" t="s">
        <v>26</v>
      </c>
      <c r="D14" s="7">
        <v>7801164645</v>
      </c>
      <c r="E14" s="10" t="s">
        <v>10</v>
      </c>
      <c r="F14" s="11" t="s">
        <v>33</v>
      </c>
      <c r="G14" s="12">
        <v>300000</v>
      </c>
      <c r="H14" s="95">
        <v>10000</v>
      </c>
      <c r="I14" s="95">
        <v>10000</v>
      </c>
      <c r="J14" s="96">
        <v>10000</v>
      </c>
      <c r="K14" s="96">
        <v>10000</v>
      </c>
      <c r="L14" s="97">
        <v>10000</v>
      </c>
      <c r="M14" s="98">
        <v>10000</v>
      </c>
      <c r="N14" s="96">
        <v>10000</v>
      </c>
      <c r="O14" s="99">
        <v>10000</v>
      </c>
      <c r="P14" s="98">
        <v>10000</v>
      </c>
      <c r="Q14" s="96">
        <v>10000</v>
      </c>
      <c r="R14" s="99">
        <v>10000</v>
      </c>
      <c r="S14" s="13">
        <v>10000</v>
      </c>
      <c r="T14" s="83">
        <v>-10000</v>
      </c>
      <c r="U14" s="142">
        <f>20000+20000+20000</f>
        <v>60000</v>
      </c>
      <c r="V14" s="152">
        <v>10000</v>
      </c>
    </row>
    <row r="15" spans="1:22" ht="30" customHeight="1">
      <c r="A15" s="7">
        <v>13</v>
      </c>
      <c r="B15" s="8">
        <v>79</v>
      </c>
      <c r="C15" s="9" t="s">
        <v>26</v>
      </c>
      <c r="D15" s="7">
        <v>7805129754</v>
      </c>
      <c r="E15" s="10" t="s">
        <v>10</v>
      </c>
      <c r="F15" s="11" t="s">
        <v>34</v>
      </c>
      <c r="G15" s="12" t="s">
        <v>15</v>
      </c>
      <c r="H15" s="94">
        <v>15000</v>
      </c>
      <c r="I15" s="95">
        <v>15000</v>
      </c>
      <c r="J15" s="96">
        <v>15000</v>
      </c>
      <c r="K15" s="96">
        <v>15000</v>
      </c>
      <c r="L15" s="97">
        <v>15000</v>
      </c>
      <c r="M15" s="98">
        <v>15000</v>
      </c>
      <c r="N15" s="96">
        <v>15000</v>
      </c>
      <c r="O15" s="99">
        <v>15000</v>
      </c>
      <c r="P15" s="98">
        <v>15000</v>
      </c>
      <c r="Q15" s="96">
        <v>15000</v>
      </c>
      <c r="R15" s="99">
        <v>15000</v>
      </c>
      <c r="S15" s="13">
        <v>10000</v>
      </c>
      <c r="T15" s="83">
        <v>-175000</v>
      </c>
      <c r="U15" s="142">
        <f>50000+25000+25000</f>
        <v>100000</v>
      </c>
      <c r="V15" s="152">
        <v>250000</v>
      </c>
    </row>
    <row r="16" spans="1:22" ht="30" customHeight="1">
      <c r="A16" s="7">
        <v>14</v>
      </c>
      <c r="B16" s="8">
        <v>80</v>
      </c>
      <c r="C16" s="9" t="s">
        <v>26</v>
      </c>
      <c r="D16" s="7">
        <v>7802440841</v>
      </c>
      <c r="E16" s="10" t="s">
        <v>10</v>
      </c>
      <c r="F16" s="11" t="s">
        <v>35</v>
      </c>
      <c r="G16" s="14">
        <v>300000</v>
      </c>
      <c r="H16" s="94">
        <v>10000</v>
      </c>
      <c r="I16" s="95">
        <v>10000</v>
      </c>
      <c r="J16" s="96">
        <v>10000</v>
      </c>
      <c r="K16" s="96">
        <v>10000</v>
      </c>
      <c r="L16" s="97">
        <v>10000</v>
      </c>
      <c r="M16" s="98">
        <v>10000</v>
      </c>
      <c r="N16" s="96">
        <v>10000</v>
      </c>
      <c r="O16" s="99">
        <v>10000</v>
      </c>
      <c r="P16" s="98">
        <v>10000</v>
      </c>
      <c r="Q16" s="96">
        <v>10000</v>
      </c>
      <c r="R16" s="99">
        <v>10000</v>
      </c>
      <c r="S16" s="13">
        <v>10000</v>
      </c>
      <c r="T16" s="83">
        <v>-10000</v>
      </c>
      <c r="U16" s="142">
        <f>10000+20000</f>
        <v>30000</v>
      </c>
      <c r="V16" s="152">
        <v>100000</v>
      </c>
    </row>
    <row r="17" spans="1:22" ht="30" customHeight="1">
      <c r="A17" s="7">
        <v>15</v>
      </c>
      <c r="B17" s="8">
        <v>92</v>
      </c>
      <c r="C17" s="9" t="s">
        <v>26</v>
      </c>
      <c r="D17" s="7">
        <v>7806362175</v>
      </c>
      <c r="E17" s="10" t="s">
        <v>10</v>
      </c>
      <c r="F17" s="11" t="s">
        <v>36</v>
      </c>
      <c r="G17" s="14">
        <v>300000</v>
      </c>
      <c r="H17" s="94">
        <v>10000</v>
      </c>
      <c r="I17" s="95">
        <v>10000</v>
      </c>
      <c r="J17" s="96">
        <v>10000</v>
      </c>
      <c r="K17" s="96">
        <v>10000</v>
      </c>
      <c r="L17" s="97">
        <v>10000</v>
      </c>
      <c r="M17" s="98">
        <v>10000</v>
      </c>
      <c r="N17" s="96">
        <v>10000</v>
      </c>
      <c r="O17" s="99">
        <v>10000</v>
      </c>
      <c r="P17" s="98">
        <v>10000</v>
      </c>
      <c r="Q17" s="96">
        <v>10000</v>
      </c>
      <c r="R17" s="99">
        <v>10000</v>
      </c>
      <c r="S17" s="13">
        <v>10000</v>
      </c>
      <c r="T17" s="83">
        <v>0</v>
      </c>
      <c r="U17" s="142">
        <f>10000</f>
        <v>10000</v>
      </c>
      <c r="V17" s="152">
        <v>40000</v>
      </c>
    </row>
    <row r="18" spans="1:22" ht="30" customHeight="1">
      <c r="A18" s="7">
        <v>16</v>
      </c>
      <c r="B18" s="8">
        <v>97</v>
      </c>
      <c r="C18" s="9" t="s">
        <v>26</v>
      </c>
      <c r="D18" s="7">
        <v>7816447928</v>
      </c>
      <c r="E18" s="10" t="s">
        <v>10</v>
      </c>
      <c r="F18" s="16" t="s">
        <v>37</v>
      </c>
      <c r="G18" s="12">
        <v>300000</v>
      </c>
      <c r="H18" s="94">
        <v>10000</v>
      </c>
      <c r="I18" s="95">
        <v>10000</v>
      </c>
      <c r="J18" s="96">
        <v>10000</v>
      </c>
      <c r="K18" s="96">
        <v>10000</v>
      </c>
      <c r="L18" s="97">
        <v>10000</v>
      </c>
      <c r="M18" s="98">
        <v>10000</v>
      </c>
      <c r="N18" s="96">
        <v>10000</v>
      </c>
      <c r="O18" s="99">
        <v>10000</v>
      </c>
      <c r="P18" s="98">
        <v>10000</v>
      </c>
      <c r="Q18" s="96">
        <v>10000</v>
      </c>
      <c r="R18" s="99">
        <v>10000</v>
      </c>
      <c r="S18" s="13">
        <v>10000</v>
      </c>
      <c r="T18" s="83">
        <v>-60000</v>
      </c>
      <c r="U18" s="142">
        <f>40000+30000+10000</f>
        <v>80000</v>
      </c>
      <c r="V18" s="152">
        <v>10000</v>
      </c>
    </row>
    <row r="19" spans="1:22" ht="30" customHeight="1">
      <c r="A19" s="7">
        <v>17</v>
      </c>
      <c r="B19" s="8">
        <v>119</v>
      </c>
      <c r="C19" s="9" t="s">
        <v>26</v>
      </c>
      <c r="D19" s="7">
        <v>7825128050</v>
      </c>
      <c r="E19" s="10" t="s">
        <v>10</v>
      </c>
      <c r="F19" s="16" t="s">
        <v>189</v>
      </c>
      <c r="G19" s="12">
        <v>300000</v>
      </c>
      <c r="H19" s="105">
        <v>10000</v>
      </c>
      <c r="I19" s="95">
        <v>10000</v>
      </c>
      <c r="J19" s="96">
        <v>10000</v>
      </c>
      <c r="K19" s="96">
        <v>10000</v>
      </c>
      <c r="L19" s="97">
        <v>10000</v>
      </c>
      <c r="M19" s="98">
        <v>10000</v>
      </c>
      <c r="N19" s="96">
        <v>10000</v>
      </c>
      <c r="O19" s="99">
        <v>10000</v>
      </c>
      <c r="P19" s="98">
        <v>10000</v>
      </c>
      <c r="Q19" s="96">
        <v>10000</v>
      </c>
      <c r="R19" s="99">
        <v>10000</v>
      </c>
      <c r="S19" s="13">
        <v>10000</v>
      </c>
      <c r="T19" s="83">
        <v>0</v>
      </c>
      <c r="U19" s="142">
        <f>10000+10000+10000+10000+10000+10000</f>
        <v>60000</v>
      </c>
      <c r="V19" s="152">
        <v>10000</v>
      </c>
    </row>
    <row r="20" spans="1:22" ht="30" customHeight="1">
      <c r="A20" s="23">
        <v>18</v>
      </c>
      <c r="B20" s="21">
        <v>124</v>
      </c>
      <c r="C20" s="22" t="s">
        <v>38</v>
      </c>
      <c r="D20" s="23">
        <v>7825476386</v>
      </c>
      <c r="E20" s="24" t="s">
        <v>10</v>
      </c>
      <c r="F20" s="25" t="s">
        <v>39</v>
      </c>
      <c r="G20" s="26">
        <v>300000</v>
      </c>
      <c r="H20" s="27">
        <v>10000</v>
      </c>
      <c r="I20" s="28">
        <v>10000</v>
      </c>
      <c r="J20" s="29">
        <v>10000</v>
      </c>
      <c r="K20" s="29"/>
      <c r="L20" s="30"/>
      <c r="M20" s="31"/>
      <c r="N20" s="29"/>
      <c r="O20" s="32"/>
      <c r="P20" s="31"/>
      <c r="Q20" s="29"/>
      <c r="R20" s="32"/>
      <c r="S20" s="33"/>
      <c r="T20" s="84">
        <v>0</v>
      </c>
      <c r="U20" s="144">
        <f>20000</f>
        <v>20000</v>
      </c>
      <c r="V20" s="152">
        <v>10000</v>
      </c>
    </row>
    <row r="21" spans="1:22" ht="30" customHeight="1">
      <c r="A21" s="7">
        <v>19</v>
      </c>
      <c r="B21" s="8">
        <v>142</v>
      </c>
      <c r="C21" s="9" t="s">
        <v>40</v>
      </c>
      <c r="D21" s="7">
        <v>7801411816</v>
      </c>
      <c r="E21" s="10" t="s">
        <v>10</v>
      </c>
      <c r="F21" s="11" t="s">
        <v>41</v>
      </c>
      <c r="G21" s="14" t="s">
        <v>174</v>
      </c>
      <c r="H21" s="94">
        <v>10000</v>
      </c>
      <c r="I21" s="95">
        <v>10000</v>
      </c>
      <c r="J21" s="96">
        <v>10000</v>
      </c>
      <c r="K21" s="96">
        <v>10000</v>
      </c>
      <c r="L21" s="97">
        <v>10000</v>
      </c>
      <c r="M21" s="98">
        <v>10000</v>
      </c>
      <c r="N21" s="96">
        <v>10000</v>
      </c>
      <c r="O21" s="99">
        <v>10000</v>
      </c>
      <c r="P21" s="98">
        <v>10000</v>
      </c>
      <c r="Q21" s="96">
        <v>10000</v>
      </c>
      <c r="R21" s="99">
        <v>10000</v>
      </c>
      <c r="S21" s="13">
        <v>10000</v>
      </c>
      <c r="T21" s="83">
        <v>0</v>
      </c>
      <c r="U21" s="142">
        <f>30000</f>
        <v>30000</v>
      </c>
      <c r="V21" s="152">
        <v>20000</v>
      </c>
    </row>
    <row r="22" spans="1:22" ht="30" customHeight="1">
      <c r="A22" s="7">
        <v>20</v>
      </c>
      <c r="B22" s="8">
        <v>147</v>
      </c>
      <c r="C22" s="9" t="s">
        <v>42</v>
      </c>
      <c r="D22" s="7">
        <v>7807307931</v>
      </c>
      <c r="E22" s="10" t="s">
        <v>10</v>
      </c>
      <c r="F22" s="11" t="s">
        <v>43</v>
      </c>
      <c r="G22" s="14">
        <v>300000</v>
      </c>
      <c r="H22" s="100">
        <v>10000</v>
      </c>
      <c r="I22" s="95">
        <v>10000</v>
      </c>
      <c r="J22" s="96">
        <v>10000</v>
      </c>
      <c r="K22" s="96">
        <v>10000</v>
      </c>
      <c r="L22" s="97">
        <v>10000</v>
      </c>
      <c r="M22" s="98">
        <v>10000</v>
      </c>
      <c r="N22" s="96">
        <v>10000</v>
      </c>
      <c r="O22" s="99">
        <v>10000</v>
      </c>
      <c r="P22" s="98">
        <v>10000</v>
      </c>
      <c r="Q22" s="96">
        <v>10000</v>
      </c>
      <c r="R22" s="99">
        <v>10000</v>
      </c>
      <c r="S22" s="13">
        <v>10000</v>
      </c>
      <c r="T22" s="83">
        <v>0</v>
      </c>
      <c r="U22" s="142">
        <f>10000+10000+10000+10000+10000+10000</f>
        <v>60000</v>
      </c>
      <c r="V22" s="152">
        <v>10000</v>
      </c>
    </row>
    <row r="23" spans="1:22" ht="46.5" customHeight="1">
      <c r="A23" s="7">
        <v>21</v>
      </c>
      <c r="B23" s="8">
        <v>156</v>
      </c>
      <c r="C23" s="9" t="s">
        <v>44</v>
      </c>
      <c r="D23" s="7">
        <v>7805381778</v>
      </c>
      <c r="E23" s="10" t="s">
        <v>10</v>
      </c>
      <c r="F23" s="16" t="s">
        <v>190</v>
      </c>
      <c r="G23" s="12" t="s">
        <v>11</v>
      </c>
      <c r="H23" s="106">
        <v>10000</v>
      </c>
      <c r="I23" s="96">
        <v>10000</v>
      </c>
      <c r="J23" s="96">
        <v>10000</v>
      </c>
      <c r="K23" s="96">
        <v>10000</v>
      </c>
      <c r="L23" s="97">
        <v>10000</v>
      </c>
      <c r="M23" s="98">
        <v>10000</v>
      </c>
      <c r="N23" s="96">
        <v>10000</v>
      </c>
      <c r="O23" s="99">
        <v>10000</v>
      </c>
      <c r="P23" s="98">
        <v>10000</v>
      </c>
      <c r="Q23" s="96">
        <v>10000</v>
      </c>
      <c r="R23" s="99">
        <v>10000</v>
      </c>
      <c r="S23" s="13">
        <v>10000</v>
      </c>
      <c r="T23" s="83">
        <v>0</v>
      </c>
      <c r="U23" s="142">
        <f>5000+5000+10000+10000+10000+10000+5000+5000+5000+30000</f>
        <v>95000</v>
      </c>
      <c r="V23" s="152">
        <v>65000</v>
      </c>
    </row>
    <row r="24" spans="1:22" ht="30" customHeight="1">
      <c r="A24" s="7">
        <v>22</v>
      </c>
      <c r="B24" s="8">
        <v>168</v>
      </c>
      <c r="C24" s="9" t="s">
        <v>45</v>
      </c>
      <c r="D24" s="7">
        <v>7801148178</v>
      </c>
      <c r="E24" s="10" t="s">
        <v>14</v>
      </c>
      <c r="F24" s="11" t="s">
        <v>46</v>
      </c>
      <c r="G24" s="14">
        <v>300000</v>
      </c>
      <c r="H24" s="106">
        <v>10000</v>
      </c>
      <c r="I24" s="96">
        <v>10000</v>
      </c>
      <c r="J24" s="96">
        <v>10000</v>
      </c>
      <c r="K24" s="96">
        <v>10000</v>
      </c>
      <c r="L24" s="97">
        <v>10000</v>
      </c>
      <c r="M24" s="98">
        <v>10000</v>
      </c>
      <c r="N24" s="96">
        <v>10000</v>
      </c>
      <c r="O24" s="99">
        <v>10000</v>
      </c>
      <c r="P24" s="98">
        <v>10000</v>
      </c>
      <c r="Q24" s="96">
        <v>10000</v>
      </c>
      <c r="R24" s="99">
        <v>10000</v>
      </c>
      <c r="S24" s="13">
        <v>10000</v>
      </c>
      <c r="T24" s="83">
        <v>10000</v>
      </c>
      <c r="U24" s="142">
        <f>10000+10000+10000+10000+10000+10000</f>
        <v>60000</v>
      </c>
      <c r="V24" s="152">
        <v>10000</v>
      </c>
    </row>
    <row r="25" spans="1:22" ht="30" customHeight="1">
      <c r="A25" s="7">
        <v>23</v>
      </c>
      <c r="B25" s="8">
        <v>172</v>
      </c>
      <c r="C25" s="9" t="s">
        <v>45</v>
      </c>
      <c r="D25" s="7">
        <v>7817311302</v>
      </c>
      <c r="E25" s="10" t="s">
        <v>10</v>
      </c>
      <c r="F25" s="11" t="s">
        <v>47</v>
      </c>
      <c r="G25" s="14">
        <v>300000</v>
      </c>
      <c r="H25" s="101">
        <v>10000</v>
      </c>
      <c r="I25" s="101">
        <v>10000</v>
      </c>
      <c r="J25" s="101">
        <v>10000</v>
      </c>
      <c r="K25" s="101">
        <v>10000</v>
      </c>
      <c r="L25" s="102">
        <v>10000</v>
      </c>
      <c r="M25" s="103">
        <v>10000</v>
      </c>
      <c r="N25" s="101">
        <v>10000</v>
      </c>
      <c r="O25" s="104">
        <v>10000</v>
      </c>
      <c r="P25" s="98">
        <v>10000</v>
      </c>
      <c r="Q25" s="96">
        <v>10000</v>
      </c>
      <c r="R25" s="99">
        <v>10000</v>
      </c>
      <c r="S25" s="13">
        <v>10000</v>
      </c>
      <c r="T25" s="83">
        <v>0</v>
      </c>
      <c r="U25" s="142">
        <f>10000+10000+10000+10000</f>
        <v>40000</v>
      </c>
      <c r="V25" s="152">
        <v>70000</v>
      </c>
    </row>
    <row r="26" spans="1:22" ht="30" customHeight="1">
      <c r="A26" s="7">
        <v>24</v>
      </c>
      <c r="B26" s="8">
        <v>200</v>
      </c>
      <c r="C26" s="9" t="s">
        <v>48</v>
      </c>
      <c r="D26" s="7">
        <v>7804046287</v>
      </c>
      <c r="E26" s="10" t="s">
        <v>10</v>
      </c>
      <c r="F26" s="11" t="s">
        <v>49</v>
      </c>
      <c r="G26" s="14">
        <v>300000</v>
      </c>
      <c r="H26" s="94">
        <v>10000</v>
      </c>
      <c r="I26" s="95">
        <v>10000</v>
      </c>
      <c r="J26" s="96">
        <v>10000</v>
      </c>
      <c r="K26" s="96">
        <v>10000</v>
      </c>
      <c r="L26" s="97">
        <v>10000</v>
      </c>
      <c r="M26" s="98">
        <v>10000</v>
      </c>
      <c r="N26" s="96">
        <v>10000</v>
      </c>
      <c r="O26" s="99">
        <v>10000</v>
      </c>
      <c r="P26" s="98">
        <v>10000</v>
      </c>
      <c r="Q26" s="96">
        <v>10000</v>
      </c>
      <c r="R26" s="99">
        <v>10000</v>
      </c>
      <c r="S26" s="13">
        <v>10000</v>
      </c>
      <c r="T26" s="83">
        <v>0</v>
      </c>
      <c r="U26" s="142">
        <f>30000+30000</f>
        <v>60000</v>
      </c>
      <c r="V26" s="152">
        <v>0</v>
      </c>
    </row>
    <row r="27" spans="1:22" ht="40.5" customHeight="1">
      <c r="A27" s="7">
        <v>25</v>
      </c>
      <c r="B27" s="8">
        <v>219</v>
      </c>
      <c r="C27" s="9" t="s">
        <v>50</v>
      </c>
      <c r="D27" s="7">
        <v>7804312860</v>
      </c>
      <c r="E27" s="10" t="s">
        <v>10</v>
      </c>
      <c r="F27" s="11" t="s">
        <v>191</v>
      </c>
      <c r="G27" s="14">
        <v>300000</v>
      </c>
      <c r="H27" s="94">
        <v>10000</v>
      </c>
      <c r="I27" s="95">
        <v>10000</v>
      </c>
      <c r="J27" s="96">
        <v>10000</v>
      </c>
      <c r="K27" s="96">
        <v>10000</v>
      </c>
      <c r="L27" s="97">
        <v>10000</v>
      </c>
      <c r="M27" s="98">
        <v>10000</v>
      </c>
      <c r="N27" s="96">
        <v>10000</v>
      </c>
      <c r="O27" s="99">
        <v>10000</v>
      </c>
      <c r="P27" s="98">
        <v>10000</v>
      </c>
      <c r="Q27" s="96">
        <v>10000</v>
      </c>
      <c r="R27" s="99">
        <v>10000</v>
      </c>
      <c r="S27" s="13">
        <v>10000</v>
      </c>
      <c r="T27" s="83">
        <v>-20000</v>
      </c>
      <c r="U27" s="142">
        <f>10000+10000+10000+10000+10000+20000+10000</f>
        <v>80000</v>
      </c>
      <c r="V27" s="153">
        <v>0</v>
      </c>
    </row>
    <row r="28" spans="1:22" ht="30" customHeight="1" thickBot="1">
      <c r="A28" s="7">
        <v>26</v>
      </c>
      <c r="B28" s="8">
        <v>230</v>
      </c>
      <c r="C28" s="9" t="s">
        <v>52</v>
      </c>
      <c r="D28" s="7">
        <v>7825052242</v>
      </c>
      <c r="E28" s="10" t="s">
        <v>10</v>
      </c>
      <c r="F28" s="11" t="s">
        <v>53</v>
      </c>
      <c r="G28" s="14">
        <v>300000</v>
      </c>
      <c r="H28" s="100">
        <v>10000</v>
      </c>
      <c r="I28" s="100">
        <v>10000</v>
      </c>
      <c r="J28" s="101">
        <v>10000</v>
      </c>
      <c r="K28" s="101">
        <v>10000</v>
      </c>
      <c r="L28" s="102">
        <v>10000</v>
      </c>
      <c r="M28" s="107">
        <v>10000</v>
      </c>
      <c r="N28" s="108">
        <v>10000</v>
      </c>
      <c r="O28" s="109">
        <v>10000</v>
      </c>
      <c r="P28" s="103">
        <v>10000</v>
      </c>
      <c r="Q28" s="101">
        <v>10000</v>
      </c>
      <c r="R28" s="104">
        <v>10000</v>
      </c>
      <c r="S28" s="13">
        <v>10000</v>
      </c>
      <c r="T28" s="83">
        <v>0</v>
      </c>
      <c r="U28" s="142">
        <f>10000+10000+10000+10000+10000+10000+10000</f>
        <v>70000</v>
      </c>
      <c r="V28" s="152">
        <v>10000</v>
      </c>
    </row>
    <row r="29" spans="1:22" ht="30" customHeight="1">
      <c r="A29" s="7">
        <v>27</v>
      </c>
      <c r="B29" s="8">
        <v>241</v>
      </c>
      <c r="C29" s="9" t="s">
        <v>54</v>
      </c>
      <c r="D29" s="7">
        <v>7802747520</v>
      </c>
      <c r="E29" s="10" t="s">
        <v>10</v>
      </c>
      <c r="F29" s="11" t="s">
        <v>55</v>
      </c>
      <c r="G29" s="14">
        <v>300000</v>
      </c>
      <c r="H29" s="94">
        <v>10000</v>
      </c>
      <c r="I29" s="95">
        <v>10000</v>
      </c>
      <c r="J29" s="96">
        <v>10000</v>
      </c>
      <c r="K29" s="96">
        <v>10000</v>
      </c>
      <c r="L29" s="97">
        <v>10000</v>
      </c>
      <c r="M29" s="98">
        <v>10000</v>
      </c>
      <c r="N29" s="96">
        <v>10000</v>
      </c>
      <c r="O29" s="99">
        <v>10000</v>
      </c>
      <c r="P29" s="101">
        <v>10000</v>
      </c>
      <c r="Q29" s="101">
        <v>10000</v>
      </c>
      <c r="R29" s="104">
        <v>10000</v>
      </c>
      <c r="S29" s="13">
        <v>10000</v>
      </c>
      <c r="T29" s="83">
        <v>0</v>
      </c>
      <c r="U29" s="142">
        <f>30000</f>
        <v>30000</v>
      </c>
      <c r="V29" s="152">
        <v>90000</v>
      </c>
    </row>
    <row r="30" spans="1:22" ht="30" customHeight="1">
      <c r="A30" s="7">
        <v>28</v>
      </c>
      <c r="B30" s="8">
        <v>242</v>
      </c>
      <c r="C30" s="9" t="s">
        <v>54</v>
      </c>
      <c r="D30" s="7">
        <v>7838459050</v>
      </c>
      <c r="E30" s="10" t="s">
        <v>14</v>
      </c>
      <c r="F30" s="11" t="s">
        <v>56</v>
      </c>
      <c r="G30" s="14">
        <v>300000</v>
      </c>
      <c r="H30" s="94">
        <v>10000</v>
      </c>
      <c r="I30" s="95">
        <v>10000</v>
      </c>
      <c r="J30" s="96">
        <v>10000</v>
      </c>
      <c r="K30" s="96">
        <v>10000</v>
      </c>
      <c r="L30" s="97">
        <v>10000</v>
      </c>
      <c r="M30" s="98">
        <v>10000</v>
      </c>
      <c r="N30" s="96">
        <v>10000</v>
      </c>
      <c r="O30" s="99">
        <v>10000</v>
      </c>
      <c r="P30" s="101">
        <v>10000</v>
      </c>
      <c r="Q30" s="101">
        <v>10000</v>
      </c>
      <c r="R30" s="104">
        <v>10000</v>
      </c>
      <c r="S30" s="13">
        <v>10000</v>
      </c>
      <c r="T30" s="83">
        <v>-60000</v>
      </c>
      <c r="U30" s="142">
        <f>60000+30000</f>
        <v>90000</v>
      </c>
      <c r="V30" s="152">
        <v>90000</v>
      </c>
    </row>
    <row r="31" spans="1:22" ht="30" customHeight="1">
      <c r="A31" s="7">
        <v>29</v>
      </c>
      <c r="B31" s="8">
        <v>245</v>
      </c>
      <c r="C31" s="9" t="s">
        <v>57</v>
      </c>
      <c r="D31" s="7">
        <v>7805462000</v>
      </c>
      <c r="E31" s="10" t="s">
        <v>58</v>
      </c>
      <c r="F31" s="11" t="s">
        <v>59</v>
      </c>
      <c r="G31" s="14">
        <v>300000</v>
      </c>
      <c r="H31" s="94">
        <v>10000</v>
      </c>
      <c r="I31" s="95">
        <v>10000</v>
      </c>
      <c r="J31" s="96">
        <v>10000</v>
      </c>
      <c r="K31" s="96">
        <v>10000</v>
      </c>
      <c r="L31" s="97">
        <v>10000</v>
      </c>
      <c r="M31" s="98">
        <v>10000</v>
      </c>
      <c r="N31" s="96">
        <v>10000</v>
      </c>
      <c r="O31" s="99">
        <v>10000</v>
      </c>
      <c r="P31" s="101">
        <v>10000</v>
      </c>
      <c r="Q31" s="101">
        <v>10000</v>
      </c>
      <c r="R31" s="104">
        <v>10000</v>
      </c>
      <c r="S31" s="13">
        <v>10000</v>
      </c>
      <c r="T31" s="83">
        <v>-5000</v>
      </c>
      <c r="U31" s="142">
        <f>35000</f>
        <v>35000</v>
      </c>
      <c r="V31" s="152">
        <v>20000</v>
      </c>
    </row>
    <row r="32" spans="1:22" ht="34.5" customHeight="1">
      <c r="A32" s="7">
        <v>30</v>
      </c>
      <c r="B32" s="8">
        <v>259</v>
      </c>
      <c r="C32" s="9" t="s">
        <v>60</v>
      </c>
      <c r="D32" s="7">
        <v>7811499129</v>
      </c>
      <c r="E32" s="10" t="s">
        <v>51</v>
      </c>
      <c r="F32" s="11" t="s">
        <v>61</v>
      </c>
      <c r="G32" s="12" t="s">
        <v>62</v>
      </c>
      <c r="H32" s="106">
        <v>10000</v>
      </c>
      <c r="I32" s="96">
        <v>10000</v>
      </c>
      <c r="J32" s="96">
        <v>10000</v>
      </c>
      <c r="K32" s="96">
        <v>10000</v>
      </c>
      <c r="L32" s="97">
        <v>10000</v>
      </c>
      <c r="M32" s="98">
        <v>10000</v>
      </c>
      <c r="N32" s="96">
        <v>10000</v>
      </c>
      <c r="O32" s="99">
        <v>10000</v>
      </c>
      <c r="P32" s="101">
        <v>10000</v>
      </c>
      <c r="Q32" s="101">
        <v>10000</v>
      </c>
      <c r="R32" s="104">
        <v>10000</v>
      </c>
      <c r="S32" s="13">
        <v>10000</v>
      </c>
      <c r="T32" s="83">
        <v>0</v>
      </c>
      <c r="U32" s="142">
        <f>10000+10000+10000</f>
        <v>30000</v>
      </c>
      <c r="V32" s="152">
        <v>20000</v>
      </c>
    </row>
    <row r="33" spans="1:22" ht="51.75" customHeight="1">
      <c r="A33" s="7">
        <v>31</v>
      </c>
      <c r="B33" s="8">
        <v>262</v>
      </c>
      <c r="C33" s="9" t="s">
        <v>63</v>
      </c>
      <c r="D33" s="7">
        <v>7811486458</v>
      </c>
      <c r="E33" s="10" t="s">
        <v>10</v>
      </c>
      <c r="F33" s="11" t="s">
        <v>64</v>
      </c>
      <c r="G33" s="12" t="s">
        <v>13</v>
      </c>
      <c r="H33" s="106">
        <v>10000</v>
      </c>
      <c r="I33" s="96">
        <v>10000</v>
      </c>
      <c r="J33" s="96">
        <v>10000</v>
      </c>
      <c r="K33" s="96">
        <v>10000</v>
      </c>
      <c r="L33" s="97">
        <v>10000</v>
      </c>
      <c r="M33" s="98">
        <v>10000</v>
      </c>
      <c r="N33" s="96">
        <v>10000</v>
      </c>
      <c r="O33" s="99">
        <v>10000</v>
      </c>
      <c r="P33" s="101">
        <v>10000</v>
      </c>
      <c r="Q33" s="101">
        <v>10000</v>
      </c>
      <c r="R33" s="104">
        <v>10000</v>
      </c>
      <c r="S33" s="13">
        <v>10000</v>
      </c>
      <c r="T33" s="83">
        <v>-45000</v>
      </c>
      <c r="U33" s="142">
        <f>15000+15000+15000+10000+20000+10000+30000</f>
        <v>115000</v>
      </c>
      <c r="V33" s="152">
        <v>20000</v>
      </c>
    </row>
    <row r="34" spans="1:22" ht="30" customHeight="1">
      <c r="A34" s="7">
        <v>32</v>
      </c>
      <c r="B34" s="8">
        <v>263</v>
      </c>
      <c r="C34" s="9" t="s">
        <v>65</v>
      </c>
      <c r="D34" s="7">
        <v>7806115715</v>
      </c>
      <c r="E34" s="10" t="s">
        <v>10</v>
      </c>
      <c r="F34" s="11" t="s">
        <v>170</v>
      </c>
      <c r="G34" s="12">
        <v>300000</v>
      </c>
      <c r="H34" s="96">
        <v>10000</v>
      </c>
      <c r="I34" s="96">
        <v>10000</v>
      </c>
      <c r="J34" s="96">
        <v>10000</v>
      </c>
      <c r="K34" s="96">
        <v>10000</v>
      </c>
      <c r="L34" s="97">
        <v>10000</v>
      </c>
      <c r="M34" s="98">
        <v>10000</v>
      </c>
      <c r="N34" s="96">
        <v>10000</v>
      </c>
      <c r="O34" s="99">
        <v>10000</v>
      </c>
      <c r="P34" s="101">
        <v>10000</v>
      </c>
      <c r="Q34" s="101">
        <v>10000</v>
      </c>
      <c r="R34" s="104">
        <v>10000</v>
      </c>
      <c r="S34" s="13">
        <v>10000</v>
      </c>
      <c r="T34" s="83">
        <v>0</v>
      </c>
      <c r="U34" s="142">
        <f>30000</f>
        <v>30000</v>
      </c>
      <c r="V34" s="152">
        <v>20000</v>
      </c>
    </row>
    <row r="35" spans="1:22" ht="30" customHeight="1">
      <c r="A35" s="7">
        <v>33</v>
      </c>
      <c r="B35" s="8">
        <v>266</v>
      </c>
      <c r="C35" s="9" t="s">
        <v>66</v>
      </c>
      <c r="D35" s="7">
        <v>7811520540</v>
      </c>
      <c r="E35" s="10" t="s">
        <v>10</v>
      </c>
      <c r="F35" s="11" t="s">
        <v>67</v>
      </c>
      <c r="G35" s="12">
        <v>300000</v>
      </c>
      <c r="H35" s="101">
        <v>10000</v>
      </c>
      <c r="I35" s="101">
        <v>10000</v>
      </c>
      <c r="J35" s="101">
        <v>10000</v>
      </c>
      <c r="K35" s="101">
        <v>10000</v>
      </c>
      <c r="L35" s="102">
        <v>10000</v>
      </c>
      <c r="M35" s="103">
        <v>10000</v>
      </c>
      <c r="N35" s="101">
        <v>10000</v>
      </c>
      <c r="O35" s="104">
        <v>10000</v>
      </c>
      <c r="P35" s="101">
        <v>10000</v>
      </c>
      <c r="Q35" s="101">
        <v>10000</v>
      </c>
      <c r="R35" s="104">
        <v>10000</v>
      </c>
      <c r="S35" s="13">
        <v>10000</v>
      </c>
      <c r="T35" s="83">
        <v>0</v>
      </c>
      <c r="U35" s="142">
        <f>10000+10000+10000+10000+10000+10000+10000</f>
        <v>70000</v>
      </c>
      <c r="V35" s="153">
        <v>10000</v>
      </c>
    </row>
    <row r="36" spans="1:22" ht="48" customHeight="1">
      <c r="A36" s="7">
        <v>34</v>
      </c>
      <c r="B36" s="8">
        <v>271</v>
      </c>
      <c r="C36" s="9" t="s">
        <v>68</v>
      </c>
      <c r="D36" s="7">
        <v>7811337505</v>
      </c>
      <c r="E36" s="10" t="s">
        <v>14</v>
      </c>
      <c r="F36" s="16" t="s">
        <v>192</v>
      </c>
      <c r="G36" s="12">
        <v>300000</v>
      </c>
      <c r="H36" s="105">
        <v>10000</v>
      </c>
      <c r="I36" s="105">
        <v>10000</v>
      </c>
      <c r="J36" s="110">
        <v>10000</v>
      </c>
      <c r="K36" s="110">
        <v>10000</v>
      </c>
      <c r="L36" s="111">
        <v>10000</v>
      </c>
      <c r="M36" s="112">
        <v>10000</v>
      </c>
      <c r="N36" s="110">
        <v>10000</v>
      </c>
      <c r="O36" s="113">
        <v>10000</v>
      </c>
      <c r="P36" s="101">
        <v>10000</v>
      </c>
      <c r="Q36" s="101">
        <v>10000</v>
      </c>
      <c r="R36" s="104">
        <v>10000</v>
      </c>
      <c r="S36" s="13">
        <v>10000</v>
      </c>
      <c r="T36" s="85">
        <v>0</v>
      </c>
      <c r="U36" s="142">
        <f>10000+10000+10000+10000+10000+10000+10000</f>
        <v>70000</v>
      </c>
      <c r="V36" s="152">
        <v>0</v>
      </c>
    </row>
    <row r="37" spans="1:22" ht="30" customHeight="1">
      <c r="A37" s="7">
        <v>35</v>
      </c>
      <c r="B37" s="8">
        <v>272</v>
      </c>
      <c r="C37" s="9" t="s">
        <v>68</v>
      </c>
      <c r="D37" s="7">
        <v>7838479659</v>
      </c>
      <c r="E37" s="10" t="s">
        <v>10</v>
      </c>
      <c r="F37" s="16" t="s">
        <v>193</v>
      </c>
      <c r="G37" s="12">
        <v>300000</v>
      </c>
      <c r="H37" s="106">
        <v>10000</v>
      </c>
      <c r="I37" s="96">
        <v>10000</v>
      </c>
      <c r="J37" s="96">
        <v>10000</v>
      </c>
      <c r="K37" s="96">
        <v>10000</v>
      </c>
      <c r="L37" s="97">
        <v>10000</v>
      </c>
      <c r="M37" s="98">
        <v>10000</v>
      </c>
      <c r="N37" s="96">
        <v>10000</v>
      </c>
      <c r="O37" s="99">
        <v>10000</v>
      </c>
      <c r="P37" s="101">
        <v>10000</v>
      </c>
      <c r="Q37" s="101">
        <v>10000</v>
      </c>
      <c r="R37" s="104">
        <v>10000</v>
      </c>
      <c r="S37" s="13">
        <v>10000</v>
      </c>
      <c r="T37" s="85">
        <v>0</v>
      </c>
      <c r="U37" s="142">
        <f>10000+10000+10000+10000+10000+10000</f>
        <v>60000</v>
      </c>
      <c r="V37" s="152">
        <v>30000</v>
      </c>
    </row>
    <row r="38" spans="1:22" ht="30" customHeight="1">
      <c r="A38" s="7">
        <v>36</v>
      </c>
      <c r="B38" s="8">
        <v>245</v>
      </c>
      <c r="C38" s="9" t="s">
        <v>69</v>
      </c>
      <c r="D38" s="7">
        <v>7814428990</v>
      </c>
      <c r="E38" s="10" t="s">
        <v>10</v>
      </c>
      <c r="F38" s="11" t="s">
        <v>194</v>
      </c>
      <c r="G38" s="12">
        <v>300000</v>
      </c>
      <c r="H38" s="106">
        <v>10000</v>
      </c>
      <c r="I38" s="96">
        <v>10000</v>
      </c>
      <c r="J38" s="96">
        <v>10000</v>
      </c>
      <c r="K38" s="96">
        <v>10000</v>
      </c>
      <c r="L38" s="97">
        <v>10000</v>
      </c>
      <c r="M38" s="98">
        <v>10000</v>
      </c>
      <c r="N38" s="96">
        <v>10000</v>
      </c>
      <c r="O38" s="99">
        <v>10000</v>
      </c>
      <c r="P38" s="101">
        <v>10000</v>
      </c>
      <c r="Q38" s="101">
        <v>10000</v>
      </c>
      <c r="R38" s="104">
        <v>10000</v>
      </c>
      <c r="S38" s="13">
        <v>10000</v>
      </c>
      <c r="T38" s="85">
        <v>0</v>
      </c>
      <c r="U38" s="142">
        <f>15000+15000+15000+15000+15000+15000</f>
        <v>90000</v>
      </c>
      <c r="V38" s="152">
        <v>10000</v>
      </c>
    </row>
    <row r="39" spans="1:22" ht="30" customHeight="1">
      <c r="A39" s="7">
        <v>37</v>
      </c>
      <c r="B39" s="8">
        <v>276</v>
      </c>
      <c r="C39" s="9" t="s">
        <v>69</v>
      </c>
      <c r="D39" s="7">
        <v>7811405554</v>
      </c>
      <c r="E39" s="10" t="s">
        <v>10</v>
      </c>
      <c r="F39" s="11" t="s">
        <v>195</v>
      </c>
      <c r="G39" s="12">
        <v>300000</v>
      </c>
      <c r="H39" s="106">
        <v>10000</v>
      </c>
      <c r="I39" s="96">
        <v>10000</v>
      </c>
      <c r="J39" s="96">
        <v>10000</v>
      </c>
      <c r="K39" s="96">
        <v>10000</v>
      </c>
      <c r="L39" s="97">
        <v>10000</v>
      </c>
      <c r="M39" s="98">
        <v>10000</v>
      </c>
      <c r="N39" s="96">
        <v>10000</v>
      </c>
      <c r="O39" s="99">
        <v>10000</v>
      </c>
      <c r="P39" s="101">
        <v>10000</v>
      </c>
      <c r="Q39" s="101">
        <v>10000</v>
      </c>
      <c r="R39" s="104">
        <v>10000</v>
      </c>
      <c r="S39" s="13">
        <v>10000</v>
      </c>
      <c r="T39" s="85">
        <v>-15000</v>
      </c>
      <c r="U39" s="142">
        <f>25000+20000</f>
        <v>45000</v>
      </c>
      <c r="V39" s="152">
        <v>20000</v>
      </c>
    </row>
    <row r="40" spans="1:22" ht="30" customHeight="1">
      <c r="A40" s="7">
        <v>38</v>
      </c>
      <c r="B40" s="8">
        <v>281</v>
      </c>
      <c r="C40" s="9" t="s">
        <v>70</v>
      </c>
      <c r="D40" s="7">
        <v>7802799662</v>
      </c>
      <c r="E40" s="10" t="s">
        <v>10</v>
      </c>
      <c r="F40" s="11" t="s">
        <v>196</v>
      </c>
      <c r="G40" s="12">
        <v>300000</v>
      </c>
      <c r="H40" s="106">
        <v>10000</v>
      </c>
      <c r="I40" s="96">
        <v>10000</v>
      </c>
      <c r="J40" s="96">
        <v>10000</v>
      </c>
      <c r="K40" s="96">
        <v>10000</v>
      </c>
      <c r="L40" s="97">
        <v>10000</v>
      </c>
      <c r="M40" s="98">
        <v>10000</v>
      </c>
      <c r="N40" s="96">
        <v>10000</v>
      </c>
      <c r="O40" s="99">
        <v>10000</v>
      </c>
      <c r="P40" s="101">
        <v>10000</v>
      </c>
      <c r="Q40" s="101">
        <v>10000</v>
      </c>
      <c r="R40" s="104">
        <v>10000</v>
      </c>
      <c r="S40" s="13">
        <v>10000</v>
      </c>
      <c r="T40" s="85">
        <v>0</v>
      </c>
      <c r="U40" s="142"/>
      <c r="V40" s="152">
        <v>120000</v>
      </c>
    </row>
    <row r="41" spans="1:22" ht="30" customHeight="1">
      <c r="A41" s="7">
        <v>39</v>
      </c>
      <c r="B41" s="8">
        <v>284</v>
      </c>
      <c r="C41" s="9" t="s">
        <v>71</v>
      </c>
      <c r="D41" s="7">
        <v>7817328962</v>
      </c>
      <c r="E41" s="10" t="s">
        <v>10</v>
      </c>
      <c r="F41" s="11" t="s">
        <v>72</v>
      </c>
      <c r="G41" s="12">
        <v>300000</v>
      </c>
      <c r="H41" s="106">
        <v>10000</v>
      </c>
      <c r="I41" s="96">
        <v>10000</v>
      </c>
      <c r="J41" s="96">
        <v>10000</v>
      </c>
      <c r="K41" s="96">
        <v>10000</v>
      </c>
      <c r="L41" s="97">
        <v>10000</v>
      </c>
      <c r="M41" s="98">
        <v>10000</v>
      </c>
      <c r="N41" s="96">
        <v>10000</v>
      </c>
      <c r="O41" s="99">
        <v>10000</v>
      </c>
      <c r="P41" s="101">
        <v>10000</v>
      </c>
      <c r="Q41" s="101">
        <v>10000</v>
      </c>
      <c r="R41" s="104">
        <v>10000</v>
      </c>
      <c r="S41" s="13">
        <v>10000</v>
      </c>
      <c r="T41" s="85">
        <v>0</v>
      </c>
      <c r="U41" s="142">
        <f>5000+10000+5000+5000+5000+5000</f>
        <v>35000</v>
      </c>
      <c r="V41" s="152">
        <v>10000</v>
      </c>
    </row>
    <row r="42" spans="1:22" ht="30" customHeight="1">
      <c r="A42" s="7">
        <v>40</v>
      </c>
      <c r="B42" s="8">
        <v>286</v>
      </c>
      <c r="C42" s="9" t="s">
        <v>73</v>
      </c>
      <c r="D42" s="7">
        <v>7811538949</v>
      </c>
      <c r="E42" s="10" t="s">
        <v>16</v>
      </c>
      <c r="F42" s="11" t="s">
        <v>74</v>
      </c>
      <c r="G42" s="12">
        <v>300000</v>
      </c>
      <c r="H42" s="106">
        <v>10000</v>
      </c>
      <c r="I42" s="96">
        <v>10000</v>
      </c>
      <c r="J42" s="96">
        <v>10000</v>
      </c>
      <c r="K42" s="96">
        <v>10000</v>
      </c>
      <c r="L42" s="97">
        <v>10000</v>
      </c>
      <c r="M42" s="98">
        <v>10000</v>
      </c>
      <c r="N42" s="96">
        <v>10000</v>
      </c>
      <c r="O42" s="99">
        <v>10000</v>
      </c>
      <c r="P42" s="101">
        <v>10000</v>
      </c>
      <c r="Q42" s="101">
        <v>10000</v>
      </c>
      <c r="R42" s="104">
        <v>10000</v>
      </c>
      <c r="S42" s="13">
        <v>10000</v>
      </c>
      <c r="T42" s="85">
        <v>0</v>
      </c>
      <c r="U42" s="142">
        <f>30000+20000</f>
        <v>50000</v>
      </c>
      <c r="V42" s="153">
        <v>0</v>
      </c>
    </row>
    <row r="43" spans="1:22" ht="30" customHeight="1">
      <c r="A43" s="7">
        <v>41</v>
      </c>
      <c r="B43" s="8">
        <v>293</v>
      </c>
      <c r="C43" s="9" t="s">
        <v>75</v>
      </c>
      <c r="D43" s="7">
        <v>7810875652</v>
      </c>
      <c r="E43" s="10" t="s">
        <v>10</v>
      </c>
      <c r="F43" s="11" t="s">
        <v>76</v>
      </c>
      <c r="G43" s="12" t="s">
        <v>13</v>
      </c>
      <c r="H43" s="106">
        <v>10000</v>
      </c>
      <c r="I43" s="96">
        <v>10000</v>
      </c>
      <c r="J43" s="96">
        <v>10000</v>
      </c>
      <c r="K43" s="96">
        <v>10000</v>
      </c>
      <c r="L43" s="97">
        <v>10000</v>
      </c>
      <c r="M43" s="98">
        <v>10000</v>
      </c>
      <c r="N43" s="96">
        <v>10000</v>
      </c>
      <c r="O43" s="99">
        <v>10000</v>
      </c>
      <c r="P43" s="101">
        <v>10000</v>
      </c>
      <c r="Q43" s="101">
        <v>10000</v>
      </c>
      <c r="R43" s="104">
        <v>10000</v>
      </c>
      <c r="S43" s="13">
        <v>10000</v>
      </c>
      <c r="T43" s="85">
        <v>0</v>
      </c>
      <c r="U43" s="142">
        <f>15000+15000+10000+15000+15000+15000+15000+15000</f>
        <v>115000</v>
      </c>
      <c r="V43" s="153">
        <v>55000</v>
      </c>
    </row>
    <row r="44" spans="1:22" ht="30" customHeight="1">
      <c r="A44" s="7">
        <v>42</v>
      </c>
      <c r="B44" s="8">
        <v>296</v>
      </c>
      <c r="C44" s="9" t="s">
        <v>77</v>
      </c>
      <c r="D44" s="7">
        <v>7804510082</v>
      </c>
      <c r="E44" s="10" t="s">
        <v>10</v>
      </c>
      <c r="F44" s="34" t="s">
        <v>78</v>
      </c>
      <c r="G44" s="35" t="s">
        <v>79</v>
      </c>
      <c r="H44" s="106">
        <v>10000</v>
      </c>
      <c r="I44" s="96">
        <v>10000</v>
      </c>
      <c r="J44" s="96">
        <v>10000</v>
      </c>
      <c r="K44" s="96">
        <v>10000</v>
      </c>
      <c r="L44" s="97">
        <v>10000</v>
      </c>
      <c r="M44" s="98">
        <v>10000</v>
      </c>
      <c r="N44" s="96">
        <v>10000</v>
      </c>
      <c r="O44" s="99">
        <v>10000</v>
      </c>
      <c r="P44" s="101">
        <v>10000</v>
      </c>
      <c r="Q44" s="101">
        <v>10000</v>
      </c>
      <c r="R44" s="104">
        <v>10000</v>
      </c>
      <c r="S44" s="13">
        <v>10000</v>
      </c>
      <c r="T44" s="85">
        <v>0</v>
      </c>
      <c r="U44" s="142">
        <f>10000+10000+20000+20000</f>
        <v>60000</v>
      </c>
      <c r="V44" s="152">
        <v>0</v>
      </c>
    </row>
    <row r="45" spans="1:22" ht="30" customHeight="1">
      <c r="A45" s="7">
        <v>43</v>
      </c>
      <c r="B45" s="8">
        <v>297</v>
      </c>
      <c r="C45" s="9" t="s">
        <v>77</v>
      </c>
      <c r="D45" s="7">
        <v>7820323675</v>
      </c>
      <c r="E45" s="10" t="s">
        <v>14</v>
      </c>
      <c r="F45" s="11" t="s">
        <v>80</v>
      </c>
      <c r="G45" s="36">
        <v>300000</v>
      </c>
      <c r="H45" s="100">
        <v>10000</v>
      </c>
      <c r="I45" s="95">
        <v>10000</v>
      </c>
      <c r="J45" s="96">
        <v>10000</v>
      </c>
      <c r="K45" s="96">
        <v>10000</v>
      </c>
      <c r="L45" s="97">
        <v>10000</v>
      </c>
      <c r="M45" s="98">
        <v>10000</v>
      </c>
      <c r="N45" s="96">
        <v>10000</v>
      </c>
      <c r="O45" s="99">
        <v>10000</v>
      </c>
      <c r="P45" s="101">
        <v>10000</v>
      </c>
      <c r="Q45" s="101">
        <v>10000</v>
      </c>
      <c r="R45" s="104">
        <v>10000</v>
      </c>
      <c r="S45" s="13">
        <v>10000</v>
      </c>
      <c r="T45" s="85">
        <v>0</v>
      </c>
      <c r="U45" s="142">
        <f>10000+10000+10000+10000+10000</f>
        <v>50000</v>
      </c>
      <c r="V45" s="152">
        <v>0</v>
      </c>
    </row>
    <row r="46" spans="1:22" ht="30" customHeight="1">
      <c r="A46" s="7">
        <v>44</v>
      </c>
      <c r="B46" s="8">
        <v>298</v>
      </c>
      <c r="C46" s="9" t="s">
        <v>77</v>
      </c>
      <c r="D46" s="7">
        <v>7810898378</v>
      </c>
      <c r="E46" s="10" t="s">
        <v>10</v>
      </c>
      <c r="F46" s="11" t="s">
        <v>81</v>
      </c>
      <c r="G46" s="36">
        <v>300000</v>
      </c>
      <c r="H46" s="110">
        <v>10000</v>
      </c>
      <c r="I46" s="96">
        <v>10000</v>
      </c>
      <c r="J46" s="96">
        <v>10000</v>
      </c>
      <c r="K46" s="96">
        <v>10000</v>
      </c>
      <c r="L46" s="97">
        <v>10000</v>
      </c>
      <c r="M46" s="98">
        <v>10000</v>
      </c>
      <c r="N46" s="96">
        <v>10000</v>
      </c>
      <c r="O46" s="99">
        <v>10000</v>
      </c>
      <c r="P46" s="101">
        <v>10000</v>
      </c>
      <c r="Q46" s="101">
        <v>10000</v>
      </c>
      <c r="R46" s="104">
        <v>10000</v>
      </c>
      <c r="S46" s="13">
        <v>10000</v>
      </c>
      <c r="T46" s="85">
        <v>0</v>
      </c>
      <c r="U46" s="142">
        <f>30000+20000</f>
        <v>50000</v>
      </c>
      <c r="V46" s="153">
        <v>0</v>
      </c>
    </row>
    <row r="47" spans="1:22" ht="35.25" customHeight="1">
      <c r="A47" s="7">
        <v>45</v>
      </c>
      <c r="B47" s="8">
        <v>299</v>
      </c>
      <c r="C47" s="9" t="s">
        <v>82</v>
      </c>
      <c r="D47" s="7">
        <v>7805128006</v>
      </c>
      <c r="E47" s="10" t="s">
        <v>51</v>
      </c>
      <c r="F47" s="11" t="s">
        <v>83</v>
      </c>
      <c r="G47" s="36">
        <v>300000</v>
      </c>
      <c r="H47" s="95">
        <v>10000</v>
      </c>
      <c r="I47" s="95">
        <v>10000</v>
      </c>
      <c r="J47" s="96">
        <v>10000</v>
      </c>
      <c r="K47" s="96">
        <v>10000</v>
      </c>
      <c r="L47" s="97">
        <v>10000</v>
      </c>
      <c r="M47" s="98">
        <v>10000</v>
      </c>
      <c r="N47" s="96">
        <v>10000</v>
      </c>
      <c r="O47" s="99">
        <v>10000</v>
      </c>
      <c r="P47" s="101">
        <v>10000</v>
      </c>
      <c r="Q47" s="101">
        <v>10000</v>
      </c>
      <c r="R47" s="104">
        <v>10000</v>
      </c>
      <c r="S47" s="13">
        <v>10000</v>
      </c>
      <c r="T47" s="85">
        <v>-10000</v>
      </c>
      <c r="U47" s="142">
        <f>30000+10000+10000+10000+10000+10000</f>
        <v>80000</v>
      </c>
      <c r="V47" s="152">
        <v>10000</v>
      </c>
    </row>
    <row r="48" spans="1:22" ht="42" customHeight="1">
      <c r="A48" s="7">
        <v>46</v>
      </c>
      <c r="B48" s="8">
        <v>300</v>
      </c>
      <c r="C48" s="9" t="s">
        <v>82</v>
      </c>
      <c r="D48" s="7">
        <v>7813395100</v>
      </c>
      <c r="E48" s="10" t="s">
        <v>10</v>
      </c>
      <c r="F48" s="11" t="s">
        <v>84</v>
      </c>
      <c r="G48" s="36">
        <v>300000</v>
      </c>
      <c r="H48" s="94">
        <v>10000</v>
      </c>
      <c r="I48" s="95">
        <v>10000</v>
      </c>
      <c r="J48" s="96">
        <v>10000</v>
      </c>
      <c r="K48" s="96">
        <v>10000</v>
      </c>
      <c r="L48" s="97">
        <v>10000</v>
      </c>
      <c r="M48" s="98">
        <v>10000</v>
      </c>
      <c r="N48" s="96">
        <v>10000</v>
      </c>
      <c r="O48" s="99">
        <v>10000</v>
      </c>
      <c r="P48" s="101">
        <v>10000</v>
      </c>
      <c r="Q48" s="101">
        <v>10000</v>
      </c>
      <c r="R48" s="104">
        <v>10000</v>
      </c>
      <c r="S48" s="13">
        <v>10000</v>
      </c>
      <c r="T48" s="85">
        <v>-5000</v>
      </c>
      <c r="U48" s="142">
        <f>10000+10000+10000+10000+10000+10000+10000</f>
        <v>70000</v>
      </c>
      <c r="V48" s="152">
        <v>5000</v>
      </c>
    </row>
    <row r="49" spans="1:22" ht="30" customHeight="1">
      <c r="A49" s="7">
        <v>47</v>
      </c>
      <c r="B49" s="8">
        <v>304</v>
      </c>
      <c r="C49" s="9" t="s">
        <v>85</v>
      </c>
      <c r="D49" s="7">
        <v>7804482011</v>
      </c>
      <c r="E49" s="10" t="s">
        <v>10</v>
      </c>
      <c r="F49" s="11" t="s">
        <v>86</v>
      </c>
      <c r="G49" s="12">
        <v>300000</v>
      </c>
      <c r="H49" s="94">
        <v>10000</v>
      </c>
      <c r="I49" s="95">
        <v>10000</v>
      </c>
      <c r="J49" s="96">
        <v>10000</v>
      </c>
      <c r="K49" s="96">
        <v>10000</v>
      </c>
      <c r="L49" s="97">
        <v>10000</v>
      </c>
      <c r="M49" s="98">
        <v>10000</v>
      </c>
      <c r="N49" s="96">
        <v>10000</v>
      </c>
      <c r="O49" s="99">
        <v>10000</v>
      </c>
      <c r="P49" s="101">
        <v>10000</v>
      </c>
      <c r="Q49" s="101">
        <v>10000</v>
      </c>
      <c r="R49" s="104">
        <v>10000</v>
      </c>
      <c r="S49" s="13">
        <v>10000</v>
      </c>
      <c r="T49" s="85">
        <v>-15000</v>
      </c>
      <c r="U49" s="142">
        <f>10000+20000</f>
        <v>30000</v>
      </c>
      <c r="V49" s="152">
        <v>85000</v>
      </c>
    </row>
    <row r="50" spans="1:22" ht="30" customHeight="1">
      <c r="A50" s="7">
        <v>48</v>
      </c>
      <c r="B50" s="8">
        <v>305</v>
      </c>
      <c r="C50" s="9" t="s">
        <v>87</v>
      </c>
      <c r="D50" s="7">
        <v>7810472244</v>
      </c>
      <c r="E50" s="10" t="s">
        <v>10</v>
      </c>
      <c r="F50" s="11" t="s">
        <v>88</v>
      </c>
      <c r="G50" s="12">
        <v>300000</v>
      </c>
      <c r="H50" s="94">
        <v>10000</v>
      </c>
      <c r="I50" s="95">
        <v>10000</v>
      </c>
      <c r="J50" s="96">
        <v>10000</v>
      </c>
      <c r="K50" s="96">
        <v>10000</v>
      </c>
      <c r="L50" s="97">
        <v>10000</v>
      </c>
      <c r="M50" s="98">
        <v>10000</v>
      </c>
      <c r="N50" s="96">
        <v>10000</v>
      </c>
      <c r="O50" s="99">
        <v>10000</v>
      </c>
      <c r="P50" s="101">
        <v>10000</v>
      </c>
      <c r="Q50" s="101">
        <v>10000</v>
      </c>
      <c r="R50" s="104">
        <v>10000</v>
      </c>
      <c r="S50" s="13">
        <v>10000</v>
      </c>
      <c r="T50" s="85">
        <v>0</v>
      </c>
      <c r="U50" s="142">
        <f>24000+26000</f>
        <v>50000</v>
      </c>
      <c r="V50" s="152">
        <v>20000</v>
      </c>
    </row>
    <row r="51" spans="1:22" ht="30" customHeight="1">
      <c r="A51" s="7">
        <v>49</v>
      </c>
      <c r="B51" s="8">
        <v>307</v>
      </c>
      <c r="C51" s="9" t="s">
        <v>89</v>
      </c>
      <c r="D51" s="7">
        <v>7805551395</v>
      </c>
      <c r="E51" s="10" t="s">
        <v>10</v>
      </c>
      <c r="F51" s="11" t="s">
        <v>90</v>
      </c>
      <c r="G51" s="12">
        <v>300000</v>
      </c>
      <c r="H51" s="94">
        <v>10000</v>
      </c>
      <c r="I51" s="95">
        <v>10000</v>
      </c>
      <c r="J51" s="96">
        <v>10000</v>
      </c>
      <c r="K51" s="96">
        <v>10000</v>
      </c>
      <c r="L51" s="97">
        <v>10000</v>
      </c>
      <c r="M51" s="98">
        <v>10000</v>
      </c>
      <c r="N51" s="96">
        <v>10000</v>
      </c>
      <c r="O51" s="99">
        <v>10000</v>
      </c>
      <c r="P51" s="101">
        <v>10000</v>
      </c>
      <c r="Q51" s="101">
        <v>10000</v>
      </c>
      <c r="R51" s="104">
        <v>10000</v>
      </c>
      <c r="S51" s="13">
        <v>10000</v>
      </c>
      <c r="T51" s="85">
        <v>0</v>
      </c>
      <c r="U51" s="142">
        <f>30000+30000</f>
        <v>60000</v>
      </c>
      <c r="V51" s="152">
        <v>20000</v>
      </c>
    </row>
    <row r="52" spans="1:22" ht="30" customHeight="1">
      <c r="A52" s="7">
        <v>50</v>
      </c>
      <c r="B52" s="8">
        <v>310</v>
      </c>
      <c r="C52" s="18" t="s">
        <v>91</v>
      </c>
      <c r="D52" s="19">
        <v>7802782690</v>
      </c>
      <c r="E52" s="20" t="s">
        <v>10</v>
      </c>
      <c r="F52" s="16" t="s">
        <v>197</v>
      </c>
      <c r="G52" s="12">
        <f>300000+400000</f>
        <v>700000</v>
      </c>
      <c r="H52" s="110">
        <v>10000</v>
      </c>
      <c r="I52" s="96">
        <v>10000</v>
      </c>
      <c r="J52" s="96">
        <v>10000</v>
      </c>
      <c r="K52" s="96">
        <v>10000</v>
      </c>
      <c r="L52" s="97">
        <v>15000</v>
      </c>
      <c r="M52" s="98">
        <v>15000</v>
      </c>
      <c r="N52" s="96">
        <v>15000</v>
      </c>
      <c r="O52" s="99">
        <v>15000</v>
      </c>
      <c r="P52" s="101">
        <v>10000</v>
      </c>
      <c r="Q52" s="101">
        <v>10000</v>
      </c>
      <c r="R52" s="104">
        <v>10000</v>
      </c>
      <c r="S52" s="13">
        <v>10000</v>
      </c>
      <c r="T52" s="85">
        <v>-20000</v>
      </c>
      <c r="U52" s="143">
        <f>50000</f>
        <v>50000</v>
      </c>
      <c r="V52" s="152">
        <v>110000</v>
      </c>
    </row>
    <row r="53" spans="1:22" ht="30" customHeight="1">
      <c r="A53" s="7">
        <v>51</v>
      </c>
      <c r="B53" s="17">
        <v>311</v>
      </c>
      <c r="C53" s="18" t="s">
        <v>92</v>
      </c>
      <c r="D53" s="19">
        <v>7802843537</v>
      </c>
      <c r="E53" s="20" t="s">
        <v>10</v>
      </c>
      <c r="F53" s="16" t="s">
        <v>93</v>
      </c>
      <c r="G53" s="12">
        <v>300000</v>
      </c>
      <c r="H53" s="94">
        <v>10000</v>
      </c>
      <c r="I53" s="95">
        <v>10000</v>
      </c>
      <c r="J53" s="96">
        <v>10000</v>
      </c>
      <c r="K53" s="96">
        <v>10000</v>
      </c>
      <c r="L53" s="97">
        <v>10000</v>
      </c>
      <c r="M53" s="98">
        <v>10000</v>
      </c>
      <c r="N53" s="96">
        <v>10000</v>
      </c>
      <c r="O53" s="99">
        <v>10000</v>
      </c>
      <c r="P53" s="101">
        <v>10000</v>
      </c>
      <c r="Q53" s="101">
        <v>10000</v>
      </c>
      <c r="R53" s="104">
        <v>10000</v>
      </c>
      <c r="S53" s="13">
        <v>10000</v>
      </c>
      <c r="T53" s="85">
        <v>0</v>
      </c>
      <c r="U53" s="143"/>
      <c r="V53" s="152">
        <v>120000</v>
      </c>
    </row>
    <row r="54" spans="1:22" ht="30" customHeight="1">
      <c r="A54" s="7">
        <v>52</v>
      </c>
      <c r="B54" s="8">
        <v>314</v>
      </c>
      <c r="C54" s="9" t="s">
        <v>94</v>
      </c>
      <c r="D54" s="7">
        <v>7838494174</v>
      </c>
      <c r="E54" s="10" t="s">
        <v>10</v>
      </c>
      <c r="F54" s="11" t="s">
        <v>95</v>
      </c>
      <c r="G54" s="12">
        <v>300000</v>
      </c>
      <c r="H54" s="94">
        <v>10000</v>
      </c>
      <c r="I54" s="95">
        <v>10000</v>
      </c>
      <c r="J54" s="96">
        <v>10000</v>
      </c>
      <c r="K54" s="96">
        <v>10000</v>
      </c>
      <c r="L54" s="97">
        <v>10000</v>
      </c>
      <c r="M54" s="98">
        <v>10000</v>
      </c>
      <c r="N54" s="96">
        <v>10000</v>
      </c>
      <c r="O54" s="99">
        <v>10000</v>
      </c>
      <c r="P54" s="96">
        <v>10000</v>
      </c>
      <c r="Q54" s="96">
        <v>10000</v>
      </c>
      <c r="R54" s="99">
        <v>10000</v>
      </c>
      <c r="S54" s="13">
        <v>10000</v>
      </c>
      <c r="T54" s="85">
        <v>10000</v>
      </c>
      <c r="U54" s="142">
        <f>80000</f>
        <v>80000</v>
      </c>
      <c r="V54" s="152">
        <v>30000</v>
      </c>
    </row>
    <row r="55" spans="1:22" ht="30" customHeight="1">
      <c r="A55" s="7">
        <v>53</v>
      </c>
      <c r="B55" s="8">
        <v>316</v>
      </c>
      <c r="C55" s="9" t="s">
        <v>96</v>
      </c>
      <c r="D55" s="7">
        <v>7801452940</v>
      </c>
      <c r="E55" s="10" t="s">
        <v>10</v>
      </c>
      <c r="F55" s="11" t="s">
        <v>176</v>
      </c>
      <c r="G55" s="12">
        <v>300000</v>
      </c>
      <c r="H55" s="95">
        <v>10000</v>
      </c>
      <c r="I55" s="95">
        <v>10000</v>
      </c>
      <c r="J55" s="96">
        <v>10000</v>
      </c>
      <c r="K55" s="96">
        <v>10000</v>
      </c>
      <c r="L55" s="97">
        <v>10000</v>
      </c>
      <c r="M55" s="98">
        <v>10000</v>
      </c>
      <c r="N55" s="96">
        <v>10000</v>
      </c>
      <c r="O55" s="99">
        <v>10000</v>
      </c>
      <c r="P55" s="96">
        <v>10000</v>
      </c>
      <c r="Q55" s="96">
        <v>10000</v>
      </c>
      <c r="R55" s="99">
        <v>10000</v>
      </c>
      <c r="S55" s="13">
        <v>10000</v>
      </c>
      <c r="T55" s="85">
        <v>0</v>
      </c>
      <c r="U55" s="142">
        <f>10000+10000+10000+10000+10000+10000+10000</f>
        <v>70000</v>
      </c>
      <c r="V55" s="152">
        <v>30000</v>
      </c>
    </row>
    <row r="56" spans="1:22" ht="30" customHeight="1">
      <c r="A56" s="7">
        <v>54</v>
      </c>
      <c r="B56" s="37">
        <v>318</v>
      </c>
      <c r="C56" s="9" t="s">
        <v>97</v>
      </c>
      <c r="D56" s="38">
        <v>7810762585</v>
      </c>
      <c r="E56" s="39" t="s">
        <v>10</v>
      </c>
      <c r="F56" s="40" t="s">
        <v>198</v>
      </c>
      <c r="G56" s="12">
        <v>300000</v>
      </c>
      <c r="H56" s="94">
        <v>10000</v>
      </c>
      <c r="I56" s="95">
        <v>10000</v>
      </c>
      <c r="J56" s="96">
        <v>10000</v>
      </c>
      <c r="K56" s="96">
        <v>10000</v>
      </c>
      <c r="L56" s="97">
        <v>10000</v>
      </c>
      <c r="M56" s="98">
        <v>10000</v>
      </c>
      <c r="N56" s="96">
        <v>10000</v>
      </c>
      <c r="O56" s="99">
        <v>10000</v>
      </c>
      <c r="P56" s="96">
        <v>10000</v>
      </c>
      <c r="Q56" s="96">
        <v>10000</v>
      </c>
      <c r="R56" s="99">
        <v>10000</v>
      </c>
      <c r="S56" s="13">
        <v>10000</v>
      </c>
      <c r="T56" s="85">
        <v>-60000</v>
      </c>
      <c r="U56" s="142">
        <f>70000</f>
        <v>70000</v>
      </c>
      <c r="V56" s="152">
        <v>110000</v>
      </c>
    </row>
    <row r="57" spans="1:22" ht="30" customHeight="1">
      <c r="A57" s="23">
        <v>55</v>
      </c>
      <c r="B57" s="21">
        <v>319</v>
      </c>
      <c r="C57" s="22" t="s">
        <v>98</v>
      </c>
      <c r="D57" s="23">
        <v>7810970257</v>
      </c>
      <c r="E57" s="24" t="s">
        <v>10</v>
      </c>
      <c r="F57" s="25" t="s">
        <v>187</v>
      </c>
      <c r="G57" s="116">
        <v>300000</v>
      </c>
      <c r="H57" s="27">
        <v>10000</v>
      </c>
      <c r="I57" s="28">
        <v>10000</v>
      </c>
      <c r="J57" s="29">
        <v>10000</v>
      </c>
      <c r="K57" s="29">
        <v>10000</v>
      </c>
      <c r="L57" s="30"/>
      <c r="M57" s="31"/>
      <c r="N57" s="29"/>
      <c r="O57" s="32"/>
      <c r="P57" s="29"/>
      <c r="Q57" s="29"/>
      <c r="R57" s="32"/>
      <c r="S57" s="117"/>
      <c r="T57" s="118">
        <v>0</v>
      </c>
      <c r="U57" s="144"/>
      <c r="V57" s="152">
        <v>40000</v>
      </c>
    </row>
    <row r="58" spans="1:22" ht="30" customHeight="1">
      <c r="A58" s="7">
        <v>56</v>
      </c>
      <c r="B58" s="37">
        <v>321</v>
      </c>
      <c r="C58" s="41" t="s">
        <v>99</v>
      </c>
      <c r="D58" s="38">
        <v>7804468560</v>
      </c>
      <c r="E58" s="39" t="s">
        <v>10</v>
      </c>
      <c r="F58" s="40" t="s">
        <v>186</v>
      </c>
      <c r="G58" s="12">
        <v>300000</v>
      </c>
      <c r="H58" s="95">
        <v>10000</v>
      </c>
      <c r="I58" s="95">
        <v>10000</v>
      </c>
      <c r="J58" s="96">
        <v>10000</v>
      </c>
      <c r="K58" s="96">
        <v>10000</v>
      </c>
      <c r="L58" s="97">
        <v>10000</v>
      </c>
      <c r="M58" s="98">
        <v>10000</v>
      </c>
      <c r="N58" s="96">
        <v>10000</v>
      </c>
      <c r="O58" s="99">
        <v>10000</v>
      </c>
      <c r="P58" s="96">
        <v>10000</v>
      </c>
      <c r="Q58" s="96">
        <v>10000</v>
      </c>
      <c r="R58" s="99">
        <v>10000</v>
      </c>
      <c r="S58" s="13">
        <v>10000</v>
      </c>
      <c r="T58" s="86">
        <v>-60000</v>
      </c>
      <c r="U58" s="145">
        <f>30000+40000</f>
        <v>70000</v>
      </c>
      <c r="V58" s="152">
        <v>110000</v>
      </c>
    </row>
    <row r="59" spans="1:22" ht="30" customHeight="1">
      <c r="A59" s="7">
        <v>57</v>
      </c>
      <c r="B59" s="37">
        <v>324</v>
      </c>
      <c r="C59" s="41" t="s">
        <v>100</v>
      </c>
      <c r="D59" s="38">
        <v>7804518148</v>
      </c>
      <c r="E59" s="39" t="s">
        <v>51</v>
      </c>
      <c r="F59" s="40" t="s">
        <v>185</v>
      </c>
      <c r="G59" s="12">
        <v>300000</v>
      </c>
      <c r="H59" s="94">
        <v>10000</v>
      </c>
      <c r="I59" s="95">
        <v>10000</v>
      </c>
      <c r="J59" s="96">
        <v>10000</v>
      </c>
      <c r="K59" s="96">
        <v>10000</v>
      </c>
      <c r="L59" s="97">
        <v>10000</v>
      </c>
      <c r="M59" s="98">
        <v>10000</v>
      </c>
      <c r="N59" s="96">
        <v>10000</v>
      </c>
      <c r="O59" s="99">
        <v>10000</v>
      </c>
      <c r="P59" s="96">
        <v>10000</v>
      </c>
      <c r="Q59" s="96">
        <v>10000</v>
      </c>
      <c r="R59" s="99">
        <v>10000</v>
      </c>
      <c r="S59" s="13">
        <v>10000</v>
      </c>
      <c r="T59" s="85">
        <v>0</v>
      </c>
      <c r="U59" s="145">
        <f>10000+40000</f>
        <v>50000</v>
      </c>
      <c r="V59" s="152">
        <v>0</v>
      </c>
    </row>
    <row r="60" spans="1:22" ht="30" customHeight="1">
      <c r="A60" s="7">
        <v>58</v>
      </c>
      <c r="B60" s="37">
        <v>326</v>
      </c>
      <c r="C60" s="41" t="s">
        <v>101</v>
      </c>
      <c r="D60" s="38">
        <v>7813535703</v>
      </c>
      <c r="E60" s="38" t="s">
        <v>10</v>
      </c>
      <c r="F60" s="42" t="s">
        <v>183</v>
      </c>
      <c r="G60" s="43">
        <v>300000</v>
      </c>
      <c r="H60" s="94">
        <v>10000</v>
      </c>
      <c r="I60" s="95">
        <v>10000</v>
      </c>
      <c r="J60" s="95">
        <v>10000</v>
      </c>
      <c r="K60" s="95">
        <v>10000</v>
      </c>
      <c r="L60" s="114">
        <v>10000</v>
      </c>
      <c r="M60" s="98">
        <v>10000</v>
      </c>
      <c r="N60" s="95">
        <v>10000</v>
      </c>
      <c r="O60" s="115">
        <v>10000</v>
      </c>
      <c r="P60" s="96">
        <v>10000</v>
      </c>
      <c r="Q60" s="96">
        <v>10000</v>
      </c>
      <c r="R60" s="99">
        <v>10000</v>
      </c>
      <c r="S60" s="13">
        <v>10000</v>
      </c>
      <c r="T60" s="86">
        <v>10000</v>
      </c>
      <c r="U60" s="145"/>
      <c r="V60" s="152">
        <v>110000</v>
      </c>
    </row>
    <row r="61" spans="1:22" ht="30" customHeight="1">
      <c r="A61" s="23">
        <v>59</v>
      </c>
      <c r="B61" s="21">
        <v>327</v>
      </c>
      <c r="C61" s="44" t="s">
        <v>102</v>
      </c>
      <c r="D61" s="23">
        <v>7806410510</v>
      </c>
      <c r="E61" s="23" t="s">
        <v>51</v>
      </c>
      <c r="F61" s="45" t="s">
        <v>184</v>
      </c>
      <c r="G61" s="46">
        <v>300000</v>
      </c>
      <c r="H61" s="27">
        <v>10000</v>
      </c>
      <c r="I61" s="28">
        <v>10000</v>
      </c>
      <c r="J61" s="28">
        <v>10000</v>
      </c>
      <c r="K61" s="28">
        <v>10000</v>
      </c>
      <c r="L61" s="47">
        <v>10000</v>
      </c>
      <c r="M61" s="31"/>
      <c r="N61" s="28"/>
      <c r="O61" s="48"/>
      <c r="P61" s="29"/>
      <c r="Q61" s="29"/>
      <c r="R61" s="32"/>
      <c r="S61" s="33"/>
      <c r="T61" s="87">
        <v>-30000</v>
      </c>
      <c r="U61" s="146">
        <f>40000+5000+5000+5000+5000</f>
        <v>60000</v>
      </c>
      <c r="V61" s="152">
        <v>90000</v>
      </c>
    </row>
    <row r="62" spans="1:22" ht="30" customHeight="1">
      <c r="A62" s="7">
        <v>60</v>
      </c>
      <c r="B62" s="17">
        <v>329</v>
      </c>
      <c r="C62" s="49" t="s">
        <v>103</v>
      </c>
      <c r="D62" s="19">
        <v>7813241968</v>
      </c>
      <c r="E62" s="19" t="s">
        <v>10</v>
      </c>
      <c r="F62" s="50" t="s">
        <v>182</v>
      </c>
      <c r="G62" s="43">
        <v>300000</v>
      </c>
      <c r="H62" s="94">
        <v>10000</v>
      </c>
      <c r="I62" s="95">
        <v>10000</v>
      </c>
      <c r="J62" s="95">
        <v>10000</v>
      </c>
      <c r="K62" s="95">
        <v>10000</v>
      </c>
      <c r="L62" s="114">
        <v>10000</v>
      </c>
      <c r="M62" s="98">
        <v>10000</v>
      </c>
      <c r="N62" s="95">
        <v>10000</v>
      </c>
      <c r="O62" s="115">
        <v>10000</v>
      </c>
      <c r="P62" s="96">
        <v>10000</v>
      </c>
      <c r="Q62" s="96">
        <v>10000</v>
      </c>
      <c r="R62" s="99">
        <v>10000</v>
      </c>
      <c r="S62" s="13">
        <v>10000</v>
      </c>
      <c r="T62" s="86">
        <v>5000</v>
      </c>
      <c r="U62" s="147">
        <f>20000+10000+10000+10000+10000</f>
        <v>60000</v>
      </c>
      <c r="V62" s="153">
        <v>5000</v>
      </c>
    </row>
    <row r="63" spans="1:22" ht="30" customHeight="1">
      <c r="A63" s="7">
        <v>61</v>
      </c>
      <c r="B63" s="17">
        <v>331</v>
      </c>
      <c r="C63" s="18" t="s">
        <v>104</v>
      </c>
      <c r="D63" s="19">
        <v>7806490547</v>
      </c>
      <c r="E63" s="19" t="s">
        <v>10</v>
      </c>
      <c r="F63" s="50" t="s">
        <v>181</v>
      </c>
      <c r="G63" s="51">
        <v>300000</v>
      </c>
      <c r="H63" s="95">
        <v>10000</v>
      </c>
      <c r="I63" s="95">
        <v>10000</v>
      </c>
      <c r="J63" s="96">
        <v>10000</v>
      </c>
      <c r="K63" s="96">
        <v>10000</v>
      </c>
      <c r="L63" s="97">
        <v>10000</v>
      </c>
      <c r="M63" s="98">
        <v>10000</v>
      </c>
      <c r="N63" s="96">
        <v>10000</v>
      </c>
      <c r="O63" s="99">
        <v>10000</v>
      </c>
      <c r="P63" s="96">
        <v>10000</v>
      </c>
      <c r="Q63" s="96">
        <v>10000</v>
      </c>
      <c r="R63" s="99">
        <v>10000</v>
      </c>
      <c r="S63" s="13">
        <v>10000</v>
      </c>
      <c r="T63" s="85">
        <v>0</v>
      </c>
      <c r="U63" s="147">
        <f>15000+15000+15000+15000+15000+15000+15000</f>
        <v>105000</v>
      </c>
      <c r="V63" s="153">
        <v>60000</v>
      </c>
    </row>
    <row r="64" spans="1:22" ht="30" customHeight="1">
      <c r="A64" s="7">
        <v>62</v>
      </c>
      <c r="B64" s="17">
        <v>332</v>
      </c>
      <c r="C64" s="18" t="s">
        <v>105</v>
      </c>
      <c r="D64" s="19">
        <v>7802586858</v>
      </c>
      <c r="E64" s="19" t="s">
        <v>10</v>
      </c>
      <c r="F64" s="50" t="s">
        <v>180</v>
      </c>
      <c r="G64" s="51">
        <v>300000</v>
      </c>
      <c r="H64" s="95">
        <v>10000</v>
      </c>
      <c r="I64" s="95">
        <v>10000</v>
      </c>
      <c r="J64" s="96">
        <v>10000</v>
      </c>
      <c r="K64" s="96">
        <v>10000</v>
      </c>
      <c r="L64" s="97">
        <v>10000</v>
      </c>
      <c r="M64" s="98">
        <v>10000</v>
      </c>
      <c r="N64" s="96">
        <v>10000</v>
      </c>
      <c r="O64" s="99">
        <v>10000</v>
      </c>
      <c r="P64" s="96">
        <v>10000</v>
      </c>
      <c r="Q64" s="96">
        <v>10000</v>
      </c>
      <c r="R64" s="99">
        <v>10000</v>
      </c>
      <c r="S64" s="13">
        <v>10000</v>
      </c>
      <c r="T64" s="85">
        <v>0</v>
      </c>
      <c r="U64" s="147"/>
      <c r="V64" s="152">
        <v>20000</v>
      </c>
    </row>
    <row r="65" spans="1:22" ht="30" customHeight="1">
      <c r="A65" s="7">
        <v>63</v>
      </c>
      <c r="B65" s="17">
        <v>333</v>
      </c>
      <c r="C65" s="18" t="s">
        <v>106</v>
      </c>
      <c r="D65" s="19">
        <v>7842116175</v>
      </c>
      <c r="E65" s="19" t="s">
        <v>10</v>
      </c>
      <c r="F65" s="50" t="s">
        <v>179</v>
      </c>
      <c r="G65" s="52">
        <v>300000</v>
      </c>
      <c r="H65" s="94">
        <v>10000</v>
      </c>
      <c r="I65" s="95">
        <v>10000</v>
      </c>
      <c r="J65" s="96">
        <v>10000</v>
      </c>
      <c r="K65" s="96">
        <v>10000</v>
      </c>
      <c r="L65" s="97">
        <v>10000</v>
      </c>
      <c r="M65" s="98">
        <v>10000</v>
      </c>
      <c r="N65" s="96">
        <v>10000</v>
      </c>
      <c r="O65" s="99">
        <v>10000</v>
      </c>
      <c r="P65" s="96">
        <v>10000</v>
      </c>
      <c r="Q65" s="96">
        <v>10000</v>
      </c>
      <c r="R65" s="99">
        <v>10000</v>
      </c>
      <c r="S65" s="13">
        <v>10000</v>
      </c>
      <c r="T65" s="85">
        <v>0</v>
      </c>
      <c r="U65" s="147"/>
      <c r="V65" s="152">
        <v>20000</v>
      </c>
    </row>
    <row r="66" spans="1:22" ht="30" customHeight="1">
      <c r="A66" s="7">
        <v>64</v>
      </c>
      <c r="B66" s="17">
        <v>334</v>
      </c>
      <c r="C66" s="18" t="s">
        <v>107</v>
      </c>
      <c r="D66" s="19">
        <v>7802726470</v>
      </c>
      <c r="E66" s="19" t="s">
        <v>10</v>
      </c>
      <c r="F66" s="50" t="s">
        <v>108</v>
      </c>
      <c r="G66" s="53">
        <v>300000</v>
      </c>
      <c r="H66" s="95">
        <v>10000</v>
      </c>
      <c r="I66" s="95">
        <v>10000</v>
      </c>
      <c r="J66" s="95">
        <v>10000</v>
      </c>
      <c r="K66" s="95">
        <v>10000</v>
      </c>
      <c r="L66" s="114">
        <v>10000</v>
      </c>
      <c r="M66" s="98">
        <v>10000</v>
      </c>
      <c r="N66" s="95">
        <v>10000</v>
      </c>
      <c r="O66" s="115">
        <v>10000</v>
      </c>
      <c r="P66" s="96">
        <v>10000</v>
      </c>
      <c r="Q66" s="96">
        <v>10000</v>
      </c>
      <c r="R66" s="99">
        <v>10000</v>
      </c>
      <c r="S66" s="13">
        <v>10000</v>
      </c>
      <c r="T66" s="54"/>
      <c r="U66" s="148">
        <f>10000+10000+10000+10000+10000</f>
        <v>50000</v>
      </c>
      <c r="V66" s="152">
        <v>10000</v>
      </c>
    </row>
    <row r="67" spans="1:22" ht="30" customHeight="1">
      <c r="A67" s="7">
        <v>65</v>
      </c>
      <c r="B67" s="17">
        <v>335</v>
      </c>
      <c r="C67" s="18" t="s">
        <v>109</v>
      </c>
      <c r="D67" s="19">
        <v>7804584341</v>
      </c>
      <c r="E67" s="19" t="s">
        <v>10</v>
      </c>
      <c r="F67" s="50" t="s">
        <v>178</v>
      </c>
      <c r="G67" s="58" t="s">
        <v>110</v>
      </c>
      <c r="H67" s="59"/>
      <c r="I67" s="59"/>
      <c r="J67" s="95">
        <v>10000</v>
      </c>
      <c r="K67" s="95">
        <v>10000</v>
      </c>
      <c r="L67" s="114">
        <v>10000</v>
      </c>
      <c r="M67" s="98">
        <v>10000</v>
      </c>
      <c r="N67" s="95">
        <v>10000</v>
      </c>
      <c r="O67" s="115">
        <v>10000</v>
      </c>
      <c r="P67" s="96">
        <v>10000</v>
      </c>
      <c r="Q67" s="96">
        <v>10000</v>
      </c>
      <c r="R67" s="99">
        <v>10000</v>
      </c>
      <c r="S67" s="13">
        <v>10000</v>
      </c>
      <c r="T67" s="54"/>
      <c r="U67" s="148">
        <f>30000+10000+10000</f>
        <v>50000</v>
      </c>
      <c r="V67" s="152">
        <v>70000</v>
      </c>
    </row>
    <row r="68" spans="1:22" ht="30" customHeight="1">
      <c r="A68" s="7">
        <v>66</v>
      </c>
      <c r="B68" s="17">
        <v>336</v>
      </c>
      <c r="C68" s="18" t="s">
        <v>111</v>
      </c>
      <c r="D68" s="19">
        <v>711711147738</v>
      </c>
      <c r="E68" s="19" t="s">
        <v>27</v>
      </c>
      <c r="F68" s="50" t="s">
        <v>112</v>
      </c>
      <c r="G68" s="58">
        <v>100000</v>
      </c>
      <c r="H68" s="59"/>
      <c r="I68" s="59"/>
      <c r="J68" s="59"/>
      <c r="K68" s="95">
        <v>10000</v>
      </c>
      <c r="L68" s="114">
        <v>10000</v>
      </c>
      <c r="M68" s="98">
        <v>10000</v>
      </c>
      <c r="N68" s="95">
        <v>10000</v>
      </c>
      <c r="O68" s="115">
        <v>10000</v>
      </c>
      <c r="P68" s="96">
        <v>10000</v>
      </c>
      <c r="Q68" s="96">
        <v>10000</v>
      </c>
      <c r="R68" s="99">
        <v>10000</v>
      </c>
      <c r="S68" s="13">
        <v>10000</v>
      </c>
      <c r="T68" s="54"/>
      <c r="U68" s="148">
        <f>10000+10000+10000</f>
        <v>30000</v>
      </c>
      <c r="V68" s="152">
        <v>0</v>
      </c>
    </row>
    <row r="69" spans="1:22" ht="30" customHeight="1">
      <c r="A69" s="7">
        <v>67</v>
      </c>
      <c r="B69" s="17">
        <v>337</v>
      </c>
      <c r="C69" s="18" t="s">
        <v>113</v>
      </c>
      <c r="D69" s="19">
        <v>7802016576</v>
      </c>
      <c r="E69" s="19" t="s">
        <v>10</v>
      </c>
      <c r="F69" s="50" t="s">
        <v>114</v>
      </c>
      <c r="G69" s="58" t="s">
        <v>115</v>
      </c>
      <c r="H69" s="59"/>
      <c r="I69" s="59"/>
      <c r="J69" s="59"/>
      <c r="K69" s="59"/>
      <c r="L69" s="135">
        <v>10000</v>
      </c>
      <c r="M69" s="103">
        <v>10000</v>
      </c>
      <c r="N69" s="100">
        <v>10000</v>
      </c>
      <c r="O69" s="136">
        <v>10000</v>
      </c>
      <c r="P69" s="101">
        <v>10000</v>
      </c>
      <c r="Q69" s="100">
        <v>10000</v>
      </c>
      <c r="R69" s="136">
        <v>10000</v>
      </c>
      <c r="S69" s="13">
        <v>10000</v>
      </c>
      <c r="T69" s="54"/>
      <c r="U69" s="149"/>
      <c r="V69" s="152">
        <v>80000</v>
      </c>
    </row>
    <row r="70" spans="1:22" ht="30" customHeight="1">
      <c r="A70" s="7">
        <v>68</v>
      </c>
      <c r="B70" s="65">
        <v>338</v>
      </c>
      <c r="C70" s="18" t="s">
        <v>116</v>
      </c>
      <c r="D70" s="66">
        <v>7811562620</v>
      </c>
      <c r="E70" s="19" t="s">
        <v>51</v>
      </c>
      <c r="F70" s="67" t="s">
        <v>117</v>
      </c>
      <c r="G70" s="58">
        <v>100000</v>
      </c>
      <c r="H70" s="59"/>
      <c r="I70" s="59"/>
      <c r="J70" s="59"/>
      <c r="K70" s="59"/>
      <c r="L70" s="68"/>
      <c r="M70" s="69"/>
      <c r="N70" s="59"/>
      <c r="O70" s="70"/>
      <c r="P70" s="71"/>
      <c r="Q70" s="59"/>
      <c r="R70" s="70"/>
      <c r="S70" s="72"/>
      <c r="T70" s="54"/>
      <c r="U70" s="149"/>
      <c r="V70" s="152"/>
    </row>
    <row r="71" spans="1:22" ht="30" customHeight="1">
      <c r="A71" s="7">
        <v>69</v>
      </c>
      <c r="B71" s="65">
        <v>339</v>
      </c>
      <c r="C71" s="18" t="s">
        <v>116</v>
      </c>
      <c r="D71" s="66">
        <v>7811638164</v>
      </c>
      <c r="E71" s="19" t="s">
        <v>10</v>
      </c>
      <c r="F71" s="67" t="s">
        <v>118</v>
      </c>
      <c r="G71" s="58">
        <v>100000</v>
      </c>
      <c r="H71" s="59"/>
      <c r="I71" s="59"/>
      <c r="J71" s="59"/>
      <c r="K71" s="59"/>
      <c r="L71" s="68"/>
      <c r="M71" s="69"/>
      <c r="N71" s="59"/>
      <c r="O71" s="70"/>
      <c r="P71" s="71"/>
      <c r="Q71" s="59"/>
      <c r="R71" s="70"/>
      <c r="S71" s="73"/>
      <c r="T71" s="54"/>
      <c r="U71" s="149"/>
      <c r="V71" s="152"/>
    </row>
    <row r="72" spans="1:22" ht="30" customHeight="1">
      <c r="A72" s="7">
        <v>70</v>
      </c>
      <c r="B72" s="65">
        <v>340</v>
      </c>
      <c r="C72" s="18" t="s">
        <v>116</v>
      </c>
      <c r="D72" s="66">
        <v>7820047150</v>
      </c>
      <c r="E72" s="19" t="s">
        <v>10</v>
      </c>
      <c r="F72" s="67" t="s">
        <v>119</v>
      </c>
      <c r="G72" s="58">
        <v>100000</v>
      </c>
      <c r="H72" s="59"/>
      <c r="I72" s="59"/>
      <c r="J72" s="59"/>
      <c r="K72" s="59"/>
      <c r="L72" s="68"/>
      <c r="M72" s="69"/>
      <c r="N72" s="59"/>
      <c r="O72" s="70"/>
      <c r="P72" s="71"/>
      <c r="Q72" s="59"/>
      <c r="R72" s="70"/>
      <c r="S72" s="73"/>
      <c r="T72" s="54"/>
      <c r="U72" s="149"/>
      <c r="V72" s="152">
        <v>10000</v>
      </c>
    </row>
    <row r="73" spans="1:22" ht="30" customHeight="1">
      <c r="A73" s="7">
        <v>71</v>
      </c>
      <c r="B73" s="65">
        <v>341</v>
      </c>
      <c r="C73" s="18" t="s">
        <v>120</v>
      </c>
      <c r="D73" s="66">
        <v>7804564553</v>
      </c>
      <c r="E73" s="19" t="s">
        <v>10</v>
      </c>
      <c r="F73" s="67" t="s">
        <v>121</v>
      </c>
      <c r="G73" s="58">
        <v>100000</v>
      </c>
      <c r="H73" s="59"/>
      <c r="I73" s="59"/>
      <c r="J73" s="59"/>
      <c r="K73" s="59"/>
      <c r="L73" s="68"/>
      <c r="M73" s="69"/>
      <c r="N73" s="59"/>
      <c r="O73" s="70"/>
      <c r="P73" s="71"/>
      <c r="Q73" s="59"/>
      <c r="R73" s="70"/>
      <c r="S73" s="73"/>
      <c r="T73" s="54"/>
      <c r="U73" s="149"/>
      <c r="V73" s="152"/>
    </row>
    <row r="74" spans="1:22" ht="30" customHeight="1">
      <c r="A74" s="7">
        <v>72</v>
      </c>
      <c r="B74" s="65">
        <v>342</v>
      </c>
      <c r="C74" s="18" t="s">
        <v>120</v>
      </c>
      <c r="D74" s="66">
        <v>7813474440</v>
      </c>
      <c r="E74" s="19" t="s">
        <v>10</v>
      </c>
      <c r="F74" s="67" t="s">
        <v>122</v>
      </c>
      <c r="G74" s="58">
        <v>100000</v>
      </c>
      <c r="H74" s="59"/>
      <c r="I74" s="59"/>
      <c r="J74" s="59"/>
      <c r="K74" s="59"/>
      <c r="L74" s="68"/>
      <c r="M74" s="69"/>
      <c r="N74" s="59"/>
      <c r="O74" s="70"/>
      <c r="P74" s="71"/>
      <c r="Q74" s="59"/>
      <c r="R74" s="70"/>
      <c r="S74" s="13">
        <v>10000</v>
      </c>
      <c r="T74" s="54"/>
      <c r="U74" s="149"/>
      <c r="V74" s="152"/>
    </row>
    <row r="75" spans="1:22" ht="39.75" customHeight="1">
      <c r="A75" s="7">
        <v>73</v>
      </c>
      <c r="B75" s="65">
        <v>343</v>
      </c>
      <c r="C75" s="18" t="s">
        <v>123</v>
      </c>
      <c r="D75" s="66">
        <v>7811326013</v>
      </c>
      <c r="E75" s="19" t="s">
        <v>51</v>
      </c>
      <c r="F75" s="67" t="s">
        <v>124</v>
      </c>
      <c r="G75" s="58"/>
      <c r="H75" s="59"/>
      <c r="I75" s="59"/>
      <c r="J75" s="59"/>
      <c r="K75" s="59"/>
      <c r="L75" s="68"/>
      <c r="M75" s="159"/>
      <c r="N75" s="62">
        <v>10000</v>
      </c>
      <c r="O75" s="63">
        <v>10000</v>
      </c>
      <c r="P75" s="64">
        <v>10000</v>
      </c>
      <c r="Q75" s="62">
        <v>10000</v>
      </c>
      <c r="R75" s="63">
        <v>10000</v>
      </c>
      <c r="S75" s="13">
        <v>10000</v>
      </c>
      <c r="T75" s="54"/>
      <c r="U75" s="149"/>
      <c r="V75" s="152">
        <v>60000</v>
      </c>
    </row>
    <row r="76" spans="1:22" ht="30" customHeight="1">
      <c r="A76" s="7">
        <v>74</v>
      </c>
      <c r="B76" s="55">
        <v>344</v>
      </c>
      <c r="C76" s="18" t="s">
        <v>125</v>
      </c>
      <c r="D76" s="66">
        <v>7804273378</v>
      </c>
      <c r="E76" s="19" t="s">
        <v>51</v>
      </c>
      <c r="F76" s="57" t="s">
        <v>126</v>
      </c>
      <c r="G76" s="58"/>
      <c r="H76" s="59"/>
      <c r="I76" s="59"/>
      <c r="J76" s="59"/>
      <c r="K76" s="59"/>
      <c r="L76" s="68"/>
      <c r="M76" s="69"/>
      <c r="N76" s="62">
        <v>10000</v>
      </c>
      <c r="O76" s="63">
        <v>10000</v>
      </c>
      <c r="P76" s="64">
        <v>10000</v>
      </c>
      <c r="Q76" s="62">
        <v>10000</v>
      </c>
      <c r="R76" s="63">
        <v>10000</v>
      </c>
      <c r="S76" s="13">
        <v>10000</v>
      </c>
      <c r="T76" s="54"/>
      <c r="U76" s="149"/>
      <c r="V76" s="153">
        <v>1800</v>
      </c>
    </row>
    <row r="77" spans="1:22" ht="30" customHeight="1">
      <c r="A77" s="7">
        <v>75</v>
      </c>
      <c r="B77" s="55">
        <v>345</v>
      </c>
      <c r="C77" s="18" t="s">
        <v>125</v>
      </c>
      <c r="D77" s="66">
        <v>7817021804</v>
      </c>
      <c r="E77" s="19" t="s">
        <v>51</v>
      </c>
      <c r="F77" s="57" t="s">
        <v>127</v>
      </c>
      <c r="G77" s="58"/>
      <c r="H77" s="59"/>
      <c r="I77" s="59"/>
      <c r="J77" s="59"/>
      <c r="K77" s="59"/>
      <c r="L77" s="68"/>
      <c r="M77" s="69"/>
      <c r="N77" s="59"/>
      <c r="O77" s="70"/>
      <c r="P77" s="70"/>
      <c r="Q77" s="62">
        <v>10000</v>
      </c>
      <c r="R77" s="63">
        <v>10000</v>
      </c>
      <c r="S77" s="13">
        <v>10000</v>
      </c>
      <c r="T77" s="54"/>
      <c r="U77" s="149"/>
      <c r="V77" s="153">
        <v>10000</v>
      </c>
    </row>
    <row r="78" spans="1:22" ht="30" customHeight="1">
      <c r="A78" s="7">
        <v>76</v>
      </c>
      <c r="B78" s="55">
        <v>346</v>
      </c>
      <c r="C78" s="18" t="s">
        <v>125</v>
      </c>
      <c r="D78" s="66">
        <v>7801438374</v>
      </c>
      <c r="E78" s="19" t="s">
        <v>51</v>
      </c>
      <c r="F78" s="57" t="s">
        <v>128</v>
      </c>
      <c r="G78" s="58"/>
      <c r="H78" s="59"/>
      <c r="I78" s="59"/>
      <c r="J78" s="59"/>
      <c r="K78" s="59"/>
      <c r="L78" s="68"/>
      <c r="M78" s="69"/>
      <c r="N78" s="59"/>
      <c r="O78" s="70"/>
      <c r="P78" s="64">
        <v>10000</v>
      </c>
      <c r="Q78" s="62">
        <v>10000</v>
      </c>
      <c r="R78" s="63">
        <v>10000</v>
      </c>
      <c r="S78" s="13">
        <v>10000</v>
      </c>
      <c r="T78" s="54"/>
      <c r="U78" s="149"/>
      <c r="V78" s="152">
        <v>100000</v>
      </c>
    </row>
    <row r="79" spans="1:22" ht="30" customHeight="1">
      <c r="A79" s="7">
        <v>77</v>
      </c>
      <c r="B79" s="55">
        <v>347</v>
      </c>
      <c r="C79" s="18" t="s">
        <v>125</v>
      </c>
      <c r="D79" s="56">
        <v>7842134921</v>
      </c>
      <c r="E79" s="19" t="s">
        <v>10</v>
      </c>
      <c r="F79" s="57" t="s">
        <v>129</v>
      </c>
      <c r="G79" s="58"/>
      <c r="H79" s="59"/>
      <c r="I79" s="59"/>
      <c r="J79" s="59"/>
      <c r="K79" s="59"/>
      <c r="L79" s="68"/>
      <c r="M79" s="69"/>
      <c r="N79" s="59"/>
      <c r="O79" s="70"/>
      <c r="P79" s="71"/>
      <c r="Q79" s="59"/>
      <c r="R79" s="70"/>
      <c r="S79" s="73"/>
      <c r="T79" s="54"/>
      <c r="U79" s="149"/>
      <c r="V79" s="152"/>
    </row>
    <row r="80" spans="1:22" ht="30" customHeight="1">
      <c r="A80" s="7">
        <v>78</v>
      </c>
      <c r="B80" s="55">
        <v>348</v>
      </c>
      <c r="C80" s="18" t="s">
        <v>125</v>
      </c>
      <c r="D80" s="56">
        <v>7804512019</v>
      </c>
      <c r="E80" s="19" t="s">
        <v>10</v>
      </c>
      <c r="F80" s="57" t="s">
        <v>130</v>
      </c>
      <c r="G80" s="58"/>
      <c r="H80" s="59"/>
      <c r="I80" s="59"/>
      <c r="J80" s="59"/>
      <c r="K80" s="59"/>
      <c r="L80" s="68"/>
      <c r="M80" s="69"/>
      <c r="N80" s="59"/>
      <c r="O80" s="70"/>
      <c r="P80" s="71"/>
      <c r="Q80" s="59"/>
      <c r="R80" s="70"/>
      <c r="S80" s="13">
        <v>10000</v>
      </c>
      <c r="T80" s="54"/>
      <c r="U80" s="149"/>
      <c r="V80" s="152">
        <v>0</v>
      </c>
    </row>
    <row r="81" spans="1:22" ht="30" customHeight="1">
      <c r="A81" s="7">
        <v>79</v>
      </c>
      <c r="B81" s="55">
        <v>349</v>
      </c>
      <c r="C81" s="18" t="s">
        <v>131</v>
      </c>
      <c r="D81" s="56">
        <v>7804584743</v>
      </c>
      <c r="E81" s="19" t="s">
        <v>10</v>
      </c>
      <c r="F81" s="57" t="s">
        <v>132</v>
      </c>
      <c r="G81" s="58"/>
      <c r="H81" s="59"/>
      <c r="I81" s="59"/>
      <c r="J81" s="59"/>
      <c r="K81" s="59"/>
      <c r="L81" s="68"/>
      <c r="M81" s="69"/>
      <c r="N81" s="59"/>
      <c r="O81" s="70"/>
      <c r="P81" s="71"/>
      <c r="Q81" s="59"/>
      <c r="R81" s="70"/>
      <c r="S81" s="73"/>
      <c r="T81" s="54"/>
      <c r="U81" s="149"/>
      <c r="V81" s="152"/>
    </row>
    <row r="82" spans="1:22" ht="30" customHeight="1">
      <c r="A82" s="7">
        <v>80</v>
      </c>
      <c r="B82" s="55">
        <v>350</v>
      </c>
      <c r="C82" s="18" t="s">
        <v>131</v>
      </c>
      <c r="D82" s="56">
        <v>782010844335</v>
      </c>
      <c r="E82" s="19" t="s">
        <v>27</v>
      </c>
      <c r="F82" s="57" t="s">
        <v>133</v>
      </c>
      <c r="G82" s="58"/>
      <c r="H82" s="59"/>
      <c r="I82" s="59"/>
      <c r="J82" s="59"/>
      <c r="K82" s="59"/>
      <c r="L82" s="68"/>
      <c r="M82" s="69"/>
      <c r="N82" s="59"/>
      <c r="O82" s="70"/>
      <c r="P82" s="71"/>
      <c r="Q82" s="59"/>
      <c r="R82" s="70"/>
      <c r="S82" s="73"/>
      <c r="T82" s="54"/>
      <c r="U82" s="149"/>
      <c r="V82" s="152"/>
    </row>
    <row r="83" spans="1:22" ht="30" customHeight="1">
      <c r="A83" s="7">
        <v>81</v>
      </c>
      <c r="B83" s="55">
        <v>351</v>
      </c>
      <c r="C83" s="18" t="s">
        <v>131</v>
      </c>
      <c r="D83" s="56">
        <v>7838401966</v>
      </c>
      <c r="E83" s="19" t="s">
        <v>17</v>
      </c>
      <c r="F83" s="57" t="s">
        <v>56</v>
      </c>
      <c r="G83" s="58"/>
      <c r="H83" s="59"/>
      <c r="I83" s="59"/>
      <c r="J83" s="59"/>
      <c r="K83" s="59"/>
      <c r="L83" s="68"/>
      <c r="M83" s="69"/>
      <c r="N83" s="59"/>
      <c r="O83" s="70"/>
      <c r="P83" s="71"/>
      <c r="Q83" s="59"/>
      <c r="R83" s="70"/>
      <c r="S83" s="73"/>
      <c r="T83" s="54"/>
      <c r="U83" s="149"/>
      <c r="V83" s="152"/>
    </row>
    <row r="84" spans="1:22" ht="30" customHeight="1" thickBot="1">
      <c r="A84" s="7">
        <v>82</v>
      </c>
      <c r="B84" s="55">
        <v>352</v>
      </c>
      <c r="C84" s="18" t="s">
        <v>131</v>
      </c>
      <c r="D84" s="56">
        <v>7810628614</v>
      </c>
      <c r="E84" s="19" t="s">
        <v>10</v>
      </c>
      <c r="F84" s="57" t="s">
        <v>134</v>
      </c>
      <c r="G84" s="58"/>
      <c r="H84" s="59"/>
      <c r="I84" s="59"/>
      <c r="J84" s="59"/>
      <c r="K84" s="59"/>
      <c r="L84" s="68"/>
      <c r="M84" s="69"/>
      <c r="N84" s="59"/>
      <c r="O84" s="70"/>
      <c r="P84" s="119"/>
      <c r="Q84" s="59"/>
      <c r="R84" s="70"/>
      <c r="S84" s="73"/>
      <c r="T84" s="54"/>
      <c r="U84" s="149"/>
      <c r="V84" s="152"/>
    </row>
    <row r="85" spans="1:22" ht="30" customHeight="1">
      <c r="A85" s="7">
        <v>83</v>
      </c>
      <c r="B85" s="55">
        <v>353</v>
      </c>
      <c r="C85" s="18" t="s">
        <v>135</v>
      </c>
      <c r="D85" s="56">
        <v>7839467825</v>
      </c>
      <c r="E85" s="19" t="s">
        <v>10</v>
      </c>
      <c r="F85" s="57" t="s">
        <v>136</v>
      </c>
      <c r="G85" s="58"/>
      <c r="H85" s="59"/>
      <c r="I85" s="59"/>
      <c r="J85" s="59"/>
      <c r="K85" s="59"/>
      <c r="L85" s="68"/>
      <c r="M85" s="69"/>
      <c r="N85" s="59"/>
      <c r="O85" s="60">
        <v>10000</v>
      </c>
      <c r="P85" s="120">
        <v>10000</v>
      </c>
      <c r="Q85" s="63">
        <v>10000</v>
      </c>
      <c r="R85" s="63">
        <v>10000</v>
      </c>
      <c r="S85" s="225" t="s">
        <v>210</v>
      </c>
      <c r="T85" s="226"/>
      <c r="U85" s="149"/>
      <c r="V85" s="152">
        <v>50000</v>
      </c>
    </row>
    <row r="86" spans="1:22" ht="30" customHeight="1">
      <c r="A86" s="7">
        <v>84</v>
      </c>
      <c r="B86" s="55">
        <v>354</v>
      </c>
      <c r="C86" s="18" t="s">
        <v>123</v>
      </c>
      <c r="D86" s="56">
        <v>7814694696</v>
      </c>
      <c r="E86" s="19" t="s">
        <v>10</v>
      </c>
      <c r="F86" s="57" t="s">
        <v>137</v>
      </c>
      <c r="G86" s="58"/>
      <c r="H86" s="59"/>
      <c r="I86" s="59"/>
      <c r="J86" s="59"/>
      <c r="K86" s="59"/>
      <c r="L86" s="68"/>
      <c r="M86" s="69"/>
      <c r="N86" s="64">
        <v>10000</v>
      </c>
      <c r="O86" s="60">
        <v>10000</v>
      </c>
      <c r="P86" s="123">
        <v>10000</v>
      </c>
      <c r="Q86" s="63">
        <v>10000</v>
      </c>
      <c r="R86" s="63">
        <v>10000</v>
      </c>
      <c r="S86" s="13">
        <v>10000</v>
      </c>
      <c r="T86" s="54"/>
      <c r="U86" s="149"/>
      <c r="V86" s="152">
        <v>50000</v>
      </c>
    </row>
    <row r="87" spans="1:22" ht="30" customHeight="1">
      <c r="A87" s="7">
        <v>85</v>
      </c>
      <c r="B87" s="55">
        <v>355</v>
      </c>
      <c r="C87" s="18" t="s">
        <v>123</v>
      </c>
      <c r="D87" s="56">
        <v>7811578349</v>
      </c>
      <c r="E87" s="19" t="s">
        <v>10</v>
      </c>
      <c r="F87" s="57" t="s">
        <v>138</v>
      </c>
      <c r="G87" s="58"/>
      <c r="H87" s="59"/>
      <c r="I87" s="59"/>
      <c r="J87" s="59"/>
      <c r="K87" s="59"/>
      <c r="L87" s="68"/>
      <c r="M87" s="69"/>
      <c r="N87" s="62">
        <v>10000</v>
      </c>
      <c r="O87" s="60">
        <v>10000</v>
      </c>
      <c r="P87" s="123">
        <v>10000</v>
      </c>
      <c r="Q87" s="63">
        <v>10000</v>
      </c>
      <c r="R87" s="63">
        <v>10000</v>
      </c>
      <c r="S87" s="13">
        <v>10000</v>
      </c>
      <c r="T87" s="54"/>
      <c r="U87" s="149"/>
      <c r="V87" s="152">
        <v>10000</v>
      </c>
    </row>
    <row r="88" spans="1:22" ht="30" customHeight="1" thickBot="1">
      <c r="A88" s="7">
        <v>86</v>
      </c>
      <c r="B88" s="55">
        <v>356</v>
      </c>
      <c r="C88" s="18" t="s">
        <v>123</v>
      </c>
      <c r="D88" s="56">
        <v>7801479035</v>
      </c>
      <c r="E88" s="19" t="s">
        <v>10</v>
      </c>
      <c r="F88" s="57" t="s">
        <v>139</v>
      </c>
      <c r="G88" s="58"/>
      <c r="H88" s="59"/>
      <c r="I88" s="59"/>
      <c r="J88" s="59"/>
      <c r="K88" s="59"/>
      <c r="L88" s="68"/>
      <c r="M88" s="69"/>
      <c r="N88" s="62">
        <v>10000</v>
      </c>
      <c r="O88" s="60">
        <v>10000</v>
      </c>
      <c r="P88" s="121">
        <v>10000</v>
      </c>
      <c r="Q88" s="63">
        <v>10000</v>
      </c>
      <c r="R88" s="63">
        <v>10000</v>
      </c>
      <c r="S88" s="13">
        <v>10000</v>
      </c>
      <c r="T88" s="54"/>
      <c r="U88" s="149"/>
      <c r="V88" s="152">
        <v>0</v>
      </c>
    </row>
    <row r="89" spans="1:22" ht="30" customHeight="1">
      <c r="A89" s="7">
        <v>87</v>
      </c>
      <c r="B89" s="55">
        <v>357</v>
      </c>
      <c r="C89" s="18" t="s">
        <v>123</v>
      </c>
      <c r="D89" s="56">
        <v>7820337660</v>
      </c>
      <c r="E89" s="19" t="s">
        <v>10</v>
      </c>
      <c r="F89" s="57" t="s">
        <v>140</v>
      </c>
      <c r="G89" s="58"/>
      <c r="H89" s="59"/>
      <c r="I89" s="59"/>
      <c r="J89" s="59"/>
      <c r="K89" s="59"/>
      <c r="L89" s="68"/>
      <c r="M89" s="69"/>
      <c r="N89" s="59"/>
      <c r="O89" s="70"/>
      <c r="P89" s="122"/>
      <c r="Q89" s="59"/>
      <c r="R89" s="70"/>
      <c r="S89" s="73"/>
      <c r="T89" s="54"/>
      <c r="U89" s="149"/>
      <c r="V89" s="152"/>
    </row>
    <row r="90" spans="1:22" ht="30" customHeight="1">
      <c r="A90" s="7">
        <v>88</v>
      </c>
      <c r="B90" s="55">
        <v>358</v>
      </c>
      <c r="C90" s="18" t="s">
        <v>123</v>
      </c>
      <c r="D90" s="56">
        <v>7810689663</v>
      </c>
      <c r="E90" s="19" t="s">
        <v>10</v>
      </c>
      <c r="F90" s="57" t="s">
        <v>141</v>
      </c>
      <c r="G90" s="58"/>
      <c r="H90" s="59"/>
      <c r="I90" s="59"/>
      <c r="J90" s="59"/>
      <c r="K90" s="59"/>
      <c r="L90" s="68"/>
      <c r="M90" s="69"/>
      <c r="N90" s="59"/>
      <c r="O90" s="70"/>
      <c r="P90" s="71"/>
      <c r="Q90" s="59"/>
      <c r="R90" s="70"/>
      <c r="S90" s="139">
        <v>10000</v>
      </c>
      <c r="T90" s="54"/>
      <c r="U90" s="149"/>
      <c r="V90" s="152"/>
    </row>
    <row r="91" spans="1:22" ht="30" customHeight="1">
      <c r="A91" s="7">
        <v>89</v>
      </c>
      <c r="B91" s="55">
        <v>359</v>
      </c>
      <c r="C91" s="18" t="s">
        <v>123</v>
      </c>
      <c r="D91" s="56">
        <v>7807169858</v>
      </c>
      <c r="E91" s="19" t="s">
        <v>10</v>
      </c>
      <c r="F91" s="57" t="s">
        <v>177</v>
      </c>
      <c r="G91" s="58"/>
      <c r="H91" s="59"/>
      <c r="I91" s="59"/>
      <c r="J91" s="59"/>
      <c r="K91" s="59"/>
      <c r="L91" s="68"/>
      <c r="M91" s="69"/>
      <c r="N91" s="59"/>
      <c r="O91" s="70"/>
      <c r="P91" s="71"/>
      <c r="Q91" s="59"/>
      <c r="R91" s="70"/>
      <c r="S91" s="73"/>
      <c r="T91" s="54"/>
      <c r="U91" s="149"/>
      <c r="V91" s="152"/>
    </row>
    <row r="92" spans="1:22" ht="30" customHeight="1">
      <c r="A92" s="7">
        <v>90</v>
      </c>
      <c r="B92" s="55">
        <v>360</v>
      </c>
      <c r="C92" s="18" t="s">
        <v>123</v>
      </c>
      <c r="D92" s="56">
        <v>7842485775</v>
      </c>
      <c r="E92" s="19" t="s">
        <v>10</v>
      </c>
      <c r="F92" s="57" t="s">
        <v>142</v>
      </c>
      <c r="G92" s="58"/>
      <c r="H92" s="59"/>
      <c r="I92" s="59"/>
      <c r="J92" s="59"/>
      <c r="K92" s="59"/>
      <c r="L92" s="68"/>
      <c r="M92" s="69"/>
      <c r="N92" s="59"/>
      <c r="O92" s="70"/>
      <c r="P92" s="71"/>
      <c r="Q92" s="59"/>
      <c r="R92" s="70"/>
      <c r="S92" s="73"/>
      <c r="T92" s="54"/>
      <c r="U92" s="149"/>
      <c r="V92" s="152"/>
    </row>
    <row r="93" spans="1:22" ht="30" customHeight="1">
      <c r="A93" s="7">
        <v>91</v>
      </c>
      <c r="B93" s="55">
        <v>361</v>
      </c>
      <c r="C93" s="18" t="s">
        <v>123</v>
      </c>
      <c r="D93" s="56">
        <v>7810165571</v>
      </c>
      <c r="E93" s="19" t="s">
        <v>10</v>
      </c>
      <c r="F93" s="57" t="s">
        <v>143</v>
      </c>
      <c r="G93" s="58"/>
      <c r="H93" s="59"/>
      <c r="I93" s="59"/>
      <c r="J93" s="59"/>
      <c r="K93" s="59"/>
      <c r="L93" s="68"/>
      <c r="M93" s="69"/>
      <c r="N93" s="59"/>
      <c r="O93" s="70"/>
      <c r="P93" s="71"/>
      <c r="Q93" s="59"/>
      <c r="R93" s="70"/>
      <c r="S93" s="70"/>
      <c r="T93" s="54"/>
      <c r="U93" s="149"/>
      <c r="V93" s="152"/>
    </row>
    <row r="94" spans="1:22" ht="30" customHeight="1">
      <c r="A94" s="7">
        <v>92</v>
      </c>
      <c r="B94" s="55">
        <v>362</v>
      </c>
      <c r="C94" s="18" t="s">
        <v>123</v>
      </c>
      <c r="D94" s="56">
        <v>7810452551</v>
      </c>
      <c r="E94" s="19" t="s">
        <v>10</v>
      </c>
      <c r="F94" s="57" t="s">
        <v>144</v>
      </c>
      <c r="G94" s="58"/>
      <c r="H94" s="59"/>
      <c r="I94" s="59"/>
      <c r="J94" s="59"/>
      <c r="K94" s="59"/>
      <c r="L94" s="68"/>
      <c r="M94" s="69"/>
      <c r="N94" s="59"/>
      <c r="O94" s="70"/>
      <c r="P94" s="71"/>
      <c r="Q94" s="59"/>
      <c r="R94" s="70"/>
      <c r="S94" s="73"/>
      <c r="T94" s="54"/>
      <c r="U94" s="149"/>
      <c r="V94" s="152"/>
    </row>
    <row r="95" spans="1:22" ht="30" customHeight="1">
      <c r="A95" s="7">
        <v>93</v>
      </c>
      <c r="B95" s="55">
        <v>363</v>
      </c>
      <c r="C95" s="18" t="s">
        <v>123</v>
      </c>
      <c r="D95" s="56">
        <v>7810400659</v>
      </c>
      <c r="E95" s="19" t="s">
        <v>10</v>
      </c>
      <c r="F95" s="57" t="s">
        <v>145</v>
      </c>
      <c r="G95" s="58"/>
      <c r="H95" s="59"/>
      <c r="I95" s="59"/>
      <c r="J95" s="59"/>
      <c r="K95" s="59"/>
      <c r="L95" s="68"/>
      <c r="M95" s="69"/>
      <c r="N95" s="59"/>
      <c r="O95" s="70"/>
      <c r="P95" s="71"/>
      <c r="Q95" s="59"/>
      <c r="R95" s="70"/>
      <c r="S95" s="73"/>
      <c r="T95" s="54"/>
      <c r="U95" s="149"/>
      <c r="V95" s="152"/>
    </row>
    <row r="96" spans="1:22" ht="30" customHeight="1">
      <c r="A96" s="7">
        <v>94</v>
      </c>
      <c r="B96" s="55">
        <v>364</v>
      </c>
      <c r="C96" s="18" t="s">
        <v>123</v>
      </c>
      <c r="D96" s="56">
        <v>7810329004</v>
      </c>
      <c r="E96" s="19" t="s">
        <v>10</v>
      </c>
      <c r="F96" s="57" t="s">
        <v>146</v>
      </c>
      <c r="G96" s="58"/>
      <c r="H96" s="59"/>
      <c r="I96" s="59"/>
      <c r="J96" s="59"/>
      <c r="K96" s="59"/>
      <c r="L96" s="68"/>
      <c r="M96" s="69"/>
      <c r="N96" s="59"/>
      <c r="O96" s="70"/>
      <c r="P96" s="71"/>
      <c r="Q96" s="59"/>
      <c r="R96" s="70"/>
      <c r="S96" s="73"/>
      <c r="T96" s="54"/>
      <c r="U96" s="149"/>
      <c r="V96" s="152"/>
    </row>
    <row r="97" spans="1:22" ht="30" customHeight="1">
      <c r="A97" s="7">
        <v>95</v>
      </c>
      <c r="B97" s="55">
        <v>365</v>
      </c>
      <c r="C97" s="18" t="s">
        <v>123</v>
      </c>
      <c r="D97" s="56">
        <v>7804395545</v>
      </c>
      <c r="E97" s="19" t="s">
        <v>10</v>
      </c>
      <c r="F97" s="57" t="s">
        <v>147</v>
      </c>
      <c r="G97" s="58"/>
      <c r="H97" s="59"/>
      <c r="I97" s="59"/>
      <c r="J97" s="59"/>
      <c r="K97" s="59"/>
      <c r="L97" s="68"/>
      <c r="M97" s="69"/>
      <c r="N97" s="59"/>
      <c r="O97" s="70"/>
      <c r="P97" s="71"/>
      <c r="Q97" s="59"/>
      <c r="R97" s="70"/>
      <c r="S97" s="70"/>
      <c r="T97" s="54"/>
      <c r="U97" s="149"/>
      <c r="V97" s="152"/>
    </row>
    <row r="98" spans="1:22" ht="39" customHeight="1">
      <c r="A98" s="7">
        <v>96</v>
      </c>
      <c r="B98" s="55">
        <v>366</v>
      </c>
      <c r="C98" s="18" t="s">
        <v>123</v>
      </c>
      <c r="D98" s="56">
        <v>7804193108</v>
      </c>
      <c r="E98" s="19" t="s">
        <v>10</v>
      </c>
      <c r="F98" s="57" t="s">
        <v>148</v>
      </c>
      <c r="G98" s="58"/>
      <c r="H98" s="59"/>
      <c r="I98" s="59"/>
      <c r="J98" s="59"/>
      <c r="K98" s="59"/>
      <c r="L98" s="68"/>
      <c r="M98" s="69"/>
      <c r="N98" s="59"/>
      <c r="O98" s="70"/>
      <c r="P98" s="71"/>
      <c r="Q98" s="59"/>
      <c r="R98" s="70"/>
      <c r="S98" s="73"/>
      <c r="T98" s="154" t="s">
        <v>209</v>
      </c>
      <c r="U98" s="149"/>
      <c r="V98" s="152">
        <v>70000</v>
      </c>
    </row>
    <row r="99" spans="1:22" ht="30" customHeight="1">
      <c r="A99" s="7">
        <v>97</v>
      </c>
      <c r="B99" s="55">
        <v>367</v>
      </c>
      <c r="C99" s="18" t="s">
        <v>123</v>
      </c>
      <c r="D99" s="56">
        <v>7802584392</v>
      </c>
      <c r="E99" s="19" t="s">
        <v>10</v>
      </c>
      <c r="F99" s="57" t="s">
        <v>149</v>
      </c>
      <c r="G99" s="58"/>
      <c r="H99" s="59"/>
      <c r="I99" s="59"/>
      <c r="J99" s="59"/>
      <c r="K99" s="59"/>
      <c r="L99" s="68"/>
      <c r="M99" s="69"/>
      <c r="N99" s="59"/>
      <c r="O99" s="70"/>
      <c r="P99" s="71"/>
      <c r="Q99" s="59"/>
      <c r="R99" s="70"/>
      <c r="S99" s="73"/>
      <c r="T99" s="54"/>
      <c r="U99" s="149"/>
      <c r="V99" s="152"/>
    </row>
    <row r="100" spans="1:22" ht="30" customHeight="1">
      <c r="A100" s="7">
        <v>98</v>
      </c>
      <c r="B100" s="55">
        <v>368</v>
      </c>
      <c r="C100" s="18" t="s">
        <v>123</v>
      </c>
      <c r="D100" s="56">
        <v>7801311307</v>
      </c>
      <c r="E100" s="19" t="s">
        <v>10</v>
      </c>
      <c r="F100" s="57" t="s">
        <v>150</v>
      </c>
      <c r="G100" s="58"/>
      <c r="H100" s="59"/>
      <c r="I100" s="59"/>
      <c r="J100" s="59"/>
      <c r="K100" s="59"/>
      <c r="L100" s="68"/>
      <c r="M100" s="61">
        <v>10000</v>
      </c>
      <c r="N100" s="62">
        <v>10000</v>
      </c>
      <c r="O100" s="63">
        <v>10000</v>
      </c>
      <c r="P100" s="64">
        <v>10000</v>
      </c>
      <c r="Q100" s="62">
        <v>10000</v>
      </c>
      <c r="R100" s="63">
        <v>10000</v>
      </c>
      <c r="S100" s="13">
        <v>10000</v>
      </c>
      <c r="T100" s="54"/>
      <c r="U100" s="149"/>
      <c r="V100" s="152">
        <v>10000</v>
      </c>
    </row>
    <row r="101" spans="1:22" ht="30" customHeight="1">
      <c r="A101" s="7">
        <v>99</v>
      </c>
      <c r="B101" s="55">
        <v>369</v>
      </c>
      <c r="C101" s="18" t="s">
        <v>123</v>
      </c>
      <c r="D101" s="56">
        <v>7804396041</v>
      </c>
      <c r="E101" s="19" t="s">
        <v>10</v>
      </c>
      <c r="F101" s="57" t="s">
        <v>151</v>
      </c>
      <c r="G101" s="58"/>
      <c r="H101" s="59"/>
      <c r="I101" s="59"/>
      <c r="J101" s="59"/>
      <c r="K101" s="59"/>
      <c r="L101" s="68"/>
      <c r="M101" s="61">
        <v>10000</v>
      </c>
      <c r="N101" s="62">
        <v>10000</v>
      </c>
      <c r="O101" s="63">
        <v>10000</v>
      </c>
      <c r="P101" s="64">
        <v>10000</v>
      </c>
      <c r="Q101" s="62">
        <v>10000</v>
      </c>
      <c r="R101" s="63">
        <v>10000</v>
      </c>
      <c r="S101" s="13">
        <v>10000</v>
      </c>
      <c r="T101" s="54"/>
      <c r="U101" s="149"/>
      <c r="V101" s="152">
        <v>20000</v>
      </c>
    </row>
    <row r="102" spans="1:22" ht="30" customHeight="1">
      <c r="A102" s="7">
        <v>100</v>
      </c>
      <c r="B102" s="55">
        <v>370</v>
      </c>
      <c r="C102" s="49" t="s">
        <v>152</v>
      </c>
      <c r="D102" s="56">
        <v>7810458426</v>
      </c>
      <c r="E102" s="19" t="s">
        <v>10</v>
      </c>
      <c r="F102" s="57" t="s">
        <v>153</v>
      </c>
      <c r="G102" s="58"/>
      <c r="H102" s="59"/>
      <c r="I102" s="59"/>
      <c r="J102" s="59"/>
      <c r="K102" s="59"/>
      <c r="L102" s="68"/>
      <c r="M102" s="69"/>
      <c r="N102" s="62">
        <v>10000</v>
      </c>
      <c r="O102" s="63">
        <v>10000</v>
      </c>
      <c r="P102" s="64">
        <v>10000</v>
      </c>
      <c r="Q102" s="62">
        <v>10000</v>
      </c>
      <c r="R102" s="63">
        <v>10000</v>
      </c>
      <c r="S102" s="13">
        <v>10000</v>
      </c>
      <c r="T102" s="54"/>
      <c r="U102" s="149"/>
      <c r="V102" s="152">
        <v>30000</v>
      </c>
    </row>
    <row r="103" spans="1:22" ht="30" customHeight="1">
      <c r="A103" s="7">
        <v>101</v>
      </c>
      <c r="B103" s="55">
        <v>371</v>
      </c>
      <c r="C103" s="49" t="s">
        <v>154</v>
      </c>
      <c r="D103" s="56">
        <v>7840046490</v>
      </c>
      <c r="E103" s="19" t="s">
        <v>10</v>
      </c>
      <c r="F103" s="57" t="s">
        <v>155</v>
      </c>
      <c r="G103" s="58"/>
      <c r="H103" s="59"/>
      <c r="I103" s="59"/>
      <c r="J103" s="59"/>
      <c r="K103" s="59"/>
      <c r="L103" s="68"/>
      <c r="M103" s="69"/>
      <c r="N103" s="62">
        <v>10000</v>
      </c>
      <c r="O103" s="63">
        <v>10000</v>
      </c>
      <c r="P103" s="64">
        <v>10000</v>
      </c>
      <c r="Q103" s="62">
        <v>10000</v>
      </c>
      <c r="R103" s="63">
        <v>10000</v>
      </c>
      <c r="S103" s="13">
        <v>10000</v>
      </c>
      <c r="T103" s="54"/>
      <c r="U103" s="149"/>
      <c r="V103" s="152">
        <v>30000</v>
      </c>
    </row>
    <row r="104" spans="1:22" ht="30" customHeight="1">
      <c r="A104" s="7">
        <v>102</v>
      </c>
      <c r="B104" s="55">
        <v>372</v>
      </c>
      <c r="C104" s="49" t="s">
        <v>156</v>
      </c>
      <c r="D104" s="56">
        <v>7801272520</v>
      </c>
      <c r="E104" s="19" t="s">
        <v>10</v>
      </c>
      <c r="F104" s="57" t="s">
        <v>157</v>
      </c>
      <c r="G104" s="58"/>
      <c r="H104" s="59"/>
      <c r="I104" s="59"/>
      <c r="J104" s="59"/>
      <c r="K104" s="59"/>
      <c r="L104" s="68"/>
      <c r="M104" s="69"/>
      <c r="N104" s="75"/>
      <c r="O104" s="63">
        <v>10000</v>
      </c>
      <c r="P104" s="64">
        <v>10000</v>
      </c>
      <c r="Q104" s="62">
        <v>10000</v>
      </c>
      <c r="R104" s="63">
        <v>10000</v>
      </c>
      <c r="S104" s="13">
        <v>10000</v>
      </c>
      <c r="T104" s="54"/>
      <c r="U104" s="149"/>
      <c r="V104" s="152">
        <v>10000</v>
      </c>
    </row>
    <row r="105" spans="1:22" ht="30" customHeight="1">
      <c r="A105" s="7">
        <v>103</v>
      </c>
      <c r="B105" s="55">
        <v>373</v>
      </c>
      <c r="C105" s="49" t="s">
        <v>158</v>
      </c>
      <c r="D105" s="56">
        <v>7814102519</v>
      </c>
      <c r="E105" s="38" t="s">
        <v>51</v>
      </c>
      <c r="F105" s="57" t="s">
        <v>206</v>
      </c>
      <c r="G105" s="74"/>
      <c r="H105" s="75"/>
      <c r="I105" s="75"/>
      <c r="J105" s="75"/>
      <c r="K105" s="75"/>
      <c r="L105" s="76"/>
      <c r="M105" s="77"/>
      <c r="N105" s="75"/>
      <c r="O105" s="63">
        <v>10000</v>
      </c>
      <c r="P105" s="61">
        <v>10000</v>
      </c>
      <c r="Q105" s="62">
        <v>10000</v>
      </c>
      <c r="R105" s="63">
        <v>10000</v>
      </c>
      <c r="S105" s="13">
        <v>10000</v>
      </c>
      <c r="T105" s="78"/>
      <c r="U105" s="150"/>
      <c r="V105" s="152">
        <v>20000</v>
      </c>
    </row>
    <row r="106" spans="1:22" ht="30" customHeight="1">
      <c r="A106" s="7">
        <v>104</v>
      </c>
      <c r="B106" s="55">
        <v>374</v>
      </c>
      <c r="C106" s="79" t="s">
        <v>159</v>
      </c>
      <c r="D106" s="80" t="s">
        <v>160</v>
      </c>
      <c r="E106" s="38" t="s">
        <v>51</v>
      </c>
      <c r="F106" s="57" t="s">
        <v>161</v>
      </c>
      <c r="G106" s="74"/>
      <c r="H106" s="75"/>
      <c r="I106" s="75"/>
      <c r="J106" s="75"/>
      <c r="K106" s="75"/>
      <c r="L106" s="76"/>
      <c r="M106" s="77"/>
      <c r="N106" s="75"/>
      <c r="O106" s="76"/>
      <c r="P106" s="133"/>
      <c r="Q106" s="129">
        <v>10000</v>
      </c>
      <c r="R106" s="63">
        <v>10000</v>
      </c>
      <c r="S106" s="13">
        <v>10000</v>
      </c>
      <c r="T106" s="78"/>
      <c r="U106" s="150"/>
      <c r="V106" s="152">
        <v>10000</v>
      </c>
    </row>
    <row r="107" spans="1:22" ht="30" customHeight="1">
      <c r="A107" s="7">
        <v>105</v>
      </c>
      <c r="B107" s="55">
        <v>375</v>
      </c>
      <c r="C107" s="79" t="s">
        <v>159</v>
      </c>
      <c r="D107" s="80" t="s">
        <v>162</v>
      </c>
      <c r="E107" s="38" t="s">
        <v>51</v>
      </c>
      <c r="F107" s="57" t="s">
        <v>163</v>
      </c>
      <c r="G107" s="74"/>
      <c r="H107" s="75"/>
      <c r="I107" s="75"/>
      <c r="J107" s="75"/>
      <c r="K107" s="75"/>
      <c r="L107" s="76"/>
      <c r="M107" s="77"/>
      <c r="N107" s="75"/>
      <c r="O107" s="76"/>
      <c r="P107" s="131"/>
      <c r="Q107" s="129">
        <v>10000</v>
      </c>
      <c r="R107" s="63">
        <v>10000</v>
      </c>
      <c r="S107" s="13">
        <v>10000</v>
      </c>
      <c r="T107" s="78"/>
      <c r="U107" s="150"/>
      <c r="V107" s="152">
        <v>20000</v>
      </c>
    </row>
    <row r="108" spans="1:22" ht="30" customHeight="1">
      <c r="A108" s="7">
        <v>106</v>
      </c>
      <c r="B108" s="55">
        <v>376</v>
      </c>
      <c r="C108" s="79" t="s">
        <v>164</v>
      </c>
      <c r="D108" s="80" t="s">
        <v>165</v>
      </c>
      <c r="E108" s="38" t="s">
        <v>51</v>
      </c>
      <c r="F108" s="57" t="s">
        <v>166</v>
      </c>
      <c r="G108" s="74"/>
      <c r="H108" s="75"/>
      <c r="I108" s="75"/>
      <c r="J108" s="75"/>
      <c r="K108" s="75"/>
      <c r="L108" s="76"/>
      <c r="M108" s="77"/>
      <c r="N108" s="75"/>
      <c r="O108" s="76"/>
      <c r="P108" s="131"/>
      <c r="Q108" s="129">
        <v>10000</v>
      </c>
      <c r="R108" s="63">
        <v>10000</v>
      </c>
      <c r="S108" s="13">
        <v>10000</v>
      </c>
      <c r="T108" s="78"/>
      <c r="U108" s="150"/>
      <c r="V108" s="152">
        <v>10000</v>
      </c>
    </row>
    <row r="109" spans="1:22" ht="30" customHeight="1">
      <c r="A109" s="7">
        <v>107</v>
      </c>
      <c r="B109" s="55">
        <v>377</v>
      </c>
      <c r="C109" s="79" t="s">
        <v>167</v>
      </c>
      <c r="D109" s="80">
        <v>7806519186</v>
      </c>
      <c r="E109" s="38" t="s">
        <v>51</v>
      </c>
      <c r="F109" s="57" t="s">
        <v>168</v>
      </c>
      <c r="G109" s="74"/>
      <c r="H109" s="75"/>
      <c r="I109" s="75"/>
      <c r="J109" s="75"/>
      <c r="K109" s="75"/>
      <c r="L109" s="76"/>
      <c r="M109" s="77"/>
      <c r="N109" s="75"/>
      <c r="O109" s="76"/>
      <c r="P109" s="131"/>
      <c r="Q109" s="130"/>
      <c r="R109" s="63">
        <v>10000</v>
      </c>
      <c r="S109" s="13">
        <v>10000</v>
      </c>
      <c r="T109" s="78"/>
      <c r="U109" s="150"/>
      <c r="V109" s="152">
        <v>20000</v>
      </c>
    </row>
    <row r="110" spans="1:22" ht="30" customHeight="1">
      <c r="A110" s="7">
        <v>108</v>
      </c>
      <c r="B110" s="55">
        <v>378</v>
      </c>
      <c r="C110" s="41" t="s">
        <v>173</v>
      </c>
      <c r="D110" s="56">
        <v>7811109594</v>
      </c>
      <c r="E110" s="38" t="s">
        <v>51</v>
      </c>
      <c r="F110" s="57" t="s">
        <v>169</v>
      </c>
      <c r="G110" s="74"/>
      <c r="H110" s="75"/>
      <c r="I110" s="75"/>
      <c r="J110" s="75"/>
      <c r="K110" s="75"/>
      <c r="L110" s="76"/>
      <c r="M110" s="77"/>
      <c r="N110" s="75"/>
      <c r="O110" s="76"/>
      <c r="P110" s="131"/>
      <c r="Q110" s="130"/>
      <c r="R110" s="63">
        <v>10000</v>
      </c>
      <c r="S110" s="13">
        <v>10000</v>
      </c>
      <c r="T110" s="78"/>
      <c r="U110" s="150"/>
      <c r="V110" s="152">
        <v>0</v>
      </c>
    </row>
    <row r="111" spans="1:22" ht="30" customHeight="1">
      <c r="A111" s="7">
        <v>109</v>
      </c>
      <c r="B111" s="55">
        <v>379</v>
      </c>
      <c r="C111" s="41" t="s">
        <v>172</v>
      </c>
      <c r="D111" s="56">
        <v>7820055955</v>
      </c>
      <c r="E111" s="38" t="s">
        <v>51</v>
      </c>
      <c r="F111" s="57" t="s">
        <v>171</v>
      </c>
      <c r="G111" s="74"/>
      <c r="H111" s="75"/>
      <c r="I111" s="75"/>
      <c r="J111" s="75"/>
      <c r="K111" s="75"/>
      <c r="L111" s="76"/>
      <c r="M111" s="77"/>
      <c r="N111" s="75"/>
      <c r="O111" s="76"/>
      <c r="P111" s="131"/>
      <c r="Q111" s="130"/>
      <c r="R111" s="63">
        <v>10000</v>
      </c>
      <c r="S111" s="13">
        <v>10000</v>
      </c>
      <c r="T111" s="78"/>
      <c r="U111" s="150"/>
      <c r="V111" s="152">
        <v>10000</v>
      </c>
    </row>
    <row r="112" spans="1:22" ht="30" customHeight="1">
      <c r="A112" s="7">
        <v>110</v>
      </c>
      <c r="B112" s="55">
        <v>380</v>
      </c>
      <c r="C112" s="41" t="s">
        <v>204</v>
      </c>
      <c r="D112" s="56">
        <v>8905032518</v>
      </c>
      <c r="E112" s="38" t="s">
        <v>51</v>
      </c>
      <c r="F112" s="57" t="s">
        <v>202</v>
      </c>
      <c r="G112" s="74"/>
      <c r="H112" s="75"/>
      <c r="I112" s="75"/>
      <c r="J112" s="75"/>
      <c r="K112" s="75"/>
      <c r="L112" s="76"/>
      <c r="M112" s="125"/>
      <c r="N112" s="126"/>
      <c r="O112" s="128"/>
      <c r="P112" s="132"/>
      <c r="Q112" s="119"/>
      <c r="R112" s="127"/>
      <c r="S112" s="13">
        <v>10000</v>
      </c>
      <c r="T112" s="78"/>
      <c r="U112" s="150"/>
      <c r="V112" s="152">
        <v>10000</v>
      </c>
    </row>
    <row r="113" spans="1:22" ht="30" customHeight="1">
      <c r="A113" s="7">
        <v>110</v>
      </c>
      <c r="B113" s="55">
        <v>381</v>
      </c>
      <c r="C113" s="41" t="s">
        <v>215</v>
      </c>
      <c r="D113" s="56">
        <v>7820332126</v>
      </c>
      <c r="E113" s="38" t="s">
        <v>51</v>
      </c>
      <c r="F113" s="57" t="s">
        <v>214</v>
      </c>
      <c r="G113" s="74"/>
      <c r="H113" s="75"/>
      <c r="I113" s="75"/>
      <c r="J113" s="75"/>
      <c r="K113" s="75"/>
      <c r="L113" s="76"/>
      <c r="M113" s="125"/>
      <c r="N113" s="126"/>
      <c r="O113" s="128"/>
      <c r="P113" s="132"/>
      <c r="Q113" s="119"/>
      <c r="R113" s="127"/>
      <c r="S113" s="13">
        <v>10000</v>
      </c>
      <c r="T113" s="78"/>
      <c r="U113" s="150"/>
      <c r="V113" s="152">
        <v>10000</v>
      </c>
    </row>
    <row r="114" spans="1:22" ht="30" customHeight="1">
      <c r="A114" s="7">
        <v>111</v>
      </c>
      <c r="B114" s="55">
        <v>382</v>
      </c>
      <c r="C114" s="155" t="s">
        <v>216</v>
      </c>
      <c r="D114" s="56">
        <v>7806363355</v>
      </c>
      <c r="E114" s="38" t="s">
        <v>51</v>
      </c>
      <c r="F114" s="57" t="s">
        <v>207</v>
      </c>
      <c r="G114" s="74"/>
      <c r="H114" s="75"/>
      <c r="I114" s="75"/>
      <c r="J114" s="75"/>
      <c r="K114" s="75"/>
      <c r="L114" s="76"/>
      <c r="M114" s="75"/>
      <c r="N114" s="75"/>
      <c r="O114" s="76"/>
      <c r="P114" s="134"/>
      <c r="Q114" s="71"/>
      <c r="R114" s="59"/>
      <c r="S114" s="124">
        <v>10000</v>
      </c>
      <c r="T114" s="78"/>
      <c r="U114" s="150"/>
      <c r="V114" s="153">
        <v>50000</v>
      </c>
    </row>
    <row r="115" ht="15">
      <c r="V115" s="140"/>
    </row>
    <row r="116" ht="36.75" customHeight="1" thickBot="1">
      <c r="V116" s="140"/>
    </row>
    <row r="117" spans="7:16" ht="39.75" customHeight="1" thickBot="1">
      <c r="G117" s="219"/>
      <c r="H117" s="220"/>
      <c r="I117" s="216" t="s">
        <v>199</v>
      </c>
      <c r="J117" s="217"/>
      <c r="K117" s="217"/>
      <c r="L117" s="217"/>
      <c r="M117" s="217"/>
      <c r="N117" s="217"/>
      <c r="O117" s="217"/>
      <c r="P117" s="218"/>
    </row>
    <row r="118" spans="7:16" ht="37.5" customHeight="1" thickBot="1">
      <c r="G118" s="221"/>
      <c r="H118" s="222"/>
      <c r="I118" s="137" t="s">
        <v>200</v>
      </c>
      <c r="J118" s="137"/>
      <c r="K118" s="137"/>
      <c r="L118" s="137"/>
      <c r="M118" s="137"/>
      <c r="N118" s="137"/>
      <c r="O118" s="137"/>
      <c r="P118" s="138"/>
    </row>
    <row r="119" spans="7:16" ht="45" customHeight="1" thickBot="1">
      <c r="G119" s="223" t="s">
        <v>205</v>
      </c>
      <c r="H119" s="224"/>
      <c r="I119" s="217" t="s">
        <v>201</v>
      </c>
      <c r="J119" s="217"/>
      <c r="K119" s="217"/>
      <c r="L119" s="217"/>
      <c r="M119" s="217"/>
      <c r="N119" s="217"/>
      <c r="O119" s="217"/>
      <c r="P119" s="218"/>
    </row>
    <row r="120" spans="7:16" ht="51" customHeight="1" thickBot="1">
      <c r="G120" s="210" t="s">
        <v>203</v>
      </c>
      <c r="H120" s="211"/>
      <c r="I120" s="211"/>
      <c r="J120" s="211"/>
      <c r="K120" s="211"/>
      <c r="L120" s="211"/>
      <c r="M120" s="211"/>
      <c r="N120" s="211"/>
      <c r="O120" s="211"/>
      <c r="P120" s="212"/>
    </row>
  </sheetData>
  <sheetProtection/>
  <mergeCells count="8">
    <mergeCell ref="G120:P120"/>
    <mergeCell ref="A1:U1"/>
    <mergeCell ref="I117:P117"/>
    <mergeCell ref="G117:H117"/>
    <mergeCell ref="G118:H118"/>
    <mergeCell ref="G119:H119"/>
    <mergeCell ref="I119:P119"/>
    <mergeCell ref="S85:T8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52">
      <selection activeCell="J59" sqref="J59"/>
    </sheetView>
  </sheetViews>
  <sheetFormatPr defaultColWidth="9.140625" defaultRowHeight="39.75" customHeight="1"/>
  <cols>
    <col min="1" max="1" width="6.57421875" style="156" customWidth="1"/>
    <col min="2" max="2" width="12.421875" style="156" customWidth="1"/>
    <col min="3" max="3" width="15.7109375" style="81" customWidth="1"/>
    <col min="4" max="4" width="14.28125" style="156" customWidth="1"/>
    <col min="5" max="5" width="35.140625" style="81" customWidth="1"/>
    <col min="6" max="6" width="53.421875" style="0" customWidth="1"/>
    <col min="7" max="7" width="21.7109375" style="0" customWidth="1"/>
  </cols>
  <sheetData>
    <row r="1" spans="1:7" ht="120" customHeight="1" thickBot="1">
      <c r="A1" s="227" t="s">
        <v>264</v>
      </c>
      <c r="B1" s="228"/>
      <c r="C1" s="228"/>
      <c r="D1" s="228"/>
      <c r="E1" s="228"/>
      <c r="F1" s="228"/>
      <c r="G1" s="171" t="s">
        <v>327</v>
      </c>
    </row>
    <row r="2" spans="1:7" ht="54.75" customHeight="1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5</v>
      </c>
      <c r="F2" s="170" t="s">
        <v>227</v>
      </c>
      <c r="G2" s="170" t="s">
        <v>328</v>
      </c>
    </row>
    <row r="3" spans="1:7" ht="37.5" customHeight="1">
      <c r="A3" s="172">
        <v>1</v>
      </c>
      <c r="B3" s="59">
        <v>72</v>
      </c>
      <c r="C3" s="162" t="s">
        <v>26</v>
      </c>
      <c r="D3" s="176">
        <v>7814315820</v>
      </c>
      <c r="E3" s="57" t="s">
        <v>228</v>
      </c>
      <c r="F3" s="167" t="s">
        <v>265</v>
      </c>
      <c r="G3" s="181">
        <v>43528</v>
      </c>
    </row>
    <row r="4" spans="1:7" ht="39.75" customHeight="1">
      <c r="A4" s="172">
        <v>2</v>
      </c>
      <c r="B4" s="173">
        <v>73</v>
      </c>
      <c r="C4" s="162" t="s">
        <v>26</v>
      </c>
      <c r="D4" s="177">
        <v>7801164645</v>
      </c>
      <c r="E4" s="57" t="s">
        <v>229</v>
      </c>
      <c r="F4" s="167" t="s">
        <v>266</v>
      </c>
      <c r="G4" s="181">
        <v>43531</v>
      </c>
    </row>
    <row r="5" spans="1:7" ht="42" customHeight="1">
      <c r="A5" s="172">
        <v>3</v>
      </c>
      <c r="B5" s="173">
        <v>92</v>
      </c>
      <c r="C5" s="162" t="s">
        <v>26</v>
      </c>
      <c r="D5" s="177">
        <v>7806362175</v>
      </c>
      <c r="E5" s="57" t="s">
        <v>230</v>
      </c>
      <c r="F5" s="167" t="s">
        <v>267</v>
      </c>
      <c r="G5" s="181">
        <v>43535</v>
      </c>
    </row>
    <row r="6" spans="1:7" ht="41.25" customHeight="1">
      <c r="A6" s="172">
        <v>4</v>
      </c>
      <c r="B6" s="173">
        <v>119</v>
      </c>
      <c r="C6" s="162" t="s">
        <v>26</v>
      </c>
      <c r="D6" s="177">
        <v>7825128050</v>
      </c>
      <c r="E6" s="57" t="s">
        <v>273</v>
      </c>
      <c r="F6" s="167" t="s">
        <v>268</v>
      </c>
      <c r="G6" s="181">
        <v>43538</v>
      </c>
    </row>
    <row r="7" spans="1:7" ht="35.25" customHeight="1">
      <c r="A7" s="172">
        <v>5</v>
      </c>
      <c r="B7" s="173">
        <v>142</v>
      </c>
      <c r="C7" s="162" t="s">
        <v>40</v>
      </c>
      <c r="D7" s="177">
        <v>7801411816</v>
      </c>
      <c r="E7" s="57" t="s">
        <v>274</v>
      </c>
      <c r="F7" s="167" t="s">
        <v>269</v>
      </c>
      <c r="G7" s="181">
        <v>43542</v>
      </c>
    </row>
    <row r="8" spans="1:7" ht="35.25" customHeight="1">
      <c r="A8" s="172">
        <v>6</v>
      </c>
      <c r="B8" s="173">
        <v>168</v>
      </c>
      <c r="C8" s="162" t="s">
        <v>45</v>
      </c>
      <c r="D8" s="178">
        <v>7810724445</v>
      </c>
      <c r="E8" s="57" t="s">
        <v>231</v>
      </c>
      <c r="F8" s="167" t="s">
        <v>270</v>
      </c>
      <c r="G8" s="181">
        <v>43545</v>
      </c>
    </row>
    <row r="9" spans="1:7" ht="30.75" customHeight="1">
      <c r="A9" s="172">
        <v>7</v>
      </c>
      <c r="B9" s="173">
        <v>172</v>
      </c>
      <c r="C9" s="162" t="s">
        <v>45</v>
      </c>
      <c r="D9" s="177">
        <v>7817311302</v>
      </c>
      <c r="E9" s="57" t="s">
        <v>272</v>
      </c>
      <c r="F9" s="167" t="s">
        <v>271</v>
      </c>
      <c r="G9" s="181">
        <v>43549</v>
      </c>
    </row>
    <row r="10" spans="1:7" ht="32.25" customHeight="1">
      <c r="A10" s="172">
        <v>8</v>
      </c>
      <c r="B10" s="173">
        <v>242</v>
      </c>
      <c r="C10" s="162" t="s">
        <v>54</v>
      </c>
      <c r="D10" s="177">
        <v>7838459050</v>
      </c>
      <c r="E10" s="57" t="s">
        <v>252</v>
      </c>
      <c r="F10" s="167" t="s">
        <v>275</v>
      </c>
      <c r="G10" s="181">
        <v>43552</v>
      </c>
    </row>
    <row r="11" spans="1:7" ht="39" customHeight="1">
      <c r="A11" s="172">
        <v>9</v>
      </c>
      <c r="B11" s="173">
        <v>245</v>
      </c>
      <c r="C11" s="162" t="s">
        <v>57</v>
      </c>
      <c r="D11" s="177">
        <v>7805462000</v>
      </c>
      <c r="E11" s="57" t="s">
        <v>232</v>
      </c>
      <c r="F11" s="167" t="s">
        <v>276</v>
      </c>
      <c r="G11" s="181">
        <v>43556</v>
      </c>
    </row>
    <row r="12" spans="1:7" ht="33.75" customHeight="1">
      <c r="A12" s="172">
        <v>10</v>
      </c>
      <c r="B12" s="173">
        <v>276</v>
      </c>
      <c r="C12" s="162" t="s">
        <v>69</v>
      </c>
      <c r="D12" s="177">
        <v>7811405554</v>
      </c>
      <c r="E12" s="57" t="s">
        <v>279</v>
      </c>
      <c r="F12" s="169" t="s">
        <v>280</v>
      </c>
      <c r="G12" s="181">
        <v>43563</v>
      </c>
    </row>
    <row r="13" spans="1:7" ht="34.5" customHeight="1">
      <c r="A13" s="172">
        <v>11</v>
      </c>
      <c r="B13" s="173">
        <v>286</v>
      </c>
      <c r="C13" s="162" t="s">
        <v>73</v>
      </c>
      <c r="D13" s="177">
        <v>7811538949</v>
      </c>
      <c r="E13" s="57" t="s">
        <v>281</v>
      </c>
      <c r="F13" s="167" t="s">
        <v>282</v>
      </c>
      <c r="G13" s="181">
        <v>43566</v>
      </c>
    </row>
    <row r="14" spans="1:7" ht="39" customHeight="1">
      <c r="A14" s="172">
        <v>12</v>
      </c>
      <c r="B14" s="173">
        <v>293</v>
      </c>
      <c r="C14" s="162" t="s">
        <v>75</v>
      </c>
      <c r="D14" s="177">
        <v>7810875652</v>
      </c>
      <c r="E14" s="57" t="s">
        <v>283</v>
      </c>
      <c r="F14" s="167" t="s">
        <v>284</v>
      </c>
      <c r="G14" s="181">
        <v>43570</v>
      </c>
    </row>
    <row r="15" spans="1:7" ht="41.25" customHeight="1">
      <c r="A15" s="172">
        <v>13</v>
      </c>
      <c r="B15" s="173">
        <v>296</v>
      </c>
      <c r="C15" s="162" t="s">
        <v>77</v>
      </c>
      <c r="D15" s="177">
        <v>7804510082</v>
      </c>
      <c r="E15" s="57" t="s">
        <v>285</v>
      </c>
      <c r="F15" s="167" t="s">
        <v>286</v>
      </c>
      <c r="G15" s="181">
        <v>43573</v>
      </c>
    </row>
    <row r="16" spans="1:7" ht="33" customHeight="1">
      <c r="A16" s="172">
        <v>14</v>
      </c>
      <c r="B16" s="173">
        <v>297</v>
      </c>
      <c r="C16" s="162" t="s">
        <v>77</v>
      </c>
      <c r="D16" s="177">
        <v>7820323675</v>
      </c>
      <c r="E16" s="57" t="s">
        <v>287</v>
      </c>
      <c r="F16" s="167" t="s">
        <v>288</v>
      </c>
      <c r="G16" s="181">
        <v>43577</v>
      </c>
    </row>
    <row r="17" spans="1:7" ht="39.75" customHeight="1">
      <c r="A17" s="172">
        <v>17</v>
      </c>
      <c r="B17" s="173">
        <v>299</v>
      </c>
      <c r="C17" s="162" t="s">
        <v>82</v>
      </c>
      <c r="D17" s="177">
        <v>7805128006</v>
      </c>
      <c r="E17" s="57" t="s">
        <v>233</v>
      </c>
      <c r="F17" s="167" t="s">
        <v>291</v>
      </c>
      <c r="G17" s="181">
        <v>43584</v>
      </c>
    </row>
    <row r="18" spans="1:7" ht="39" customHeight="1">
      <c r="A18" s="172">
        <v>18</v>
      </c>
      <c r="B18" s="173">
        <v>300</v>
      </c>
      <c r="C18" s="162" t="s">
        <v>82</v>
      </c>
      <c r="D18" s="177">
        <v>7813395100</v>
      </c>
      <c r="E18" s="57" t="s">
        <v>234</v>
      </c>
      <c r="F18" s="167" t="s">
        <v>292</v>
      </c>
      <c r="G18" s="181">
        <v>43598</v>
      </c>
    </row>
    <row r="19" spans="1:7" ht="42" customHeight="1">
      <c r="A19" s="172">
        <v>19</v>
      </c>
      <c r="B19" s="173">
        <v>310</v>
      </c>
      <c r="C19" s="162" t="s">
        <v>91</v>
      </c>
      <c r="D19" s="176">
        <v>7802782690</v>
      </c>
      <c r="E19" s="57" t="s">
        <v>295</v>
      </c>
      <c r="F19" s="167" t="s">
        <v>296</v>
      </c>
      <c r="G19" s="181">
        <v>43605</v>
      </c>
    </row>
    <row r="20" spans="1:7" ht="41.25" customHeight="1">
      <c r="A20" s="172">
        <v>20</v>
      </c>
      <c r="B20" s="75">
        <v>326</v>
      </c>
      <c r="C20" s="162" t="s">
        <v>101</v>
      </c>
      <c r="D20" s="179">
        <v>7813535703</v>
      </c>
      <c r="E20" s="57" t="s">
        <v>235</v>
      </c>
      <c r="F20" s="167" t="s">
        <v>297</v>
      </c>
      <c r="G20" s="181">
        <v>43608</v>
      </c>
    </row>
    <row r="21" spans="1:7" ht="30" customHeight="1">
      <c r="A21" s="172">
        <v>21</v>
      </c>
      <c r="B21" s="59">
        <v>329</v>
      </c>
      <c r="C21" s="163" t="s">
        <v>103</v>
      </c>
      <c r="D21" s="176">
        <v>7813241968</v>
      </c>
      <c r="E21" s="57" t="s">
        <v>236</v>
      </c>
      <c r="F21" s="167" t="s">
        <v>298</v>
      </c>
      <c r="G21" s="181">
        <v>43612</v>
      </c>
    </row>
    <row r="22" spans="1:7" ht="39" customHeight="1">
      <c r="A22" s="172">
        <v>22</v>
      </c>
      <c r="B22" s="59">
        <v>339</v>
      </c>
      <c r="C22" s="162" t="s">
        <v>116</v>
      </c>
      <c r="D22" s="176">
        <v>7811638164</v>
      </c>
      <c r="E22" s="57" t="s">
        <v>237</v>
      </c>
      <c r="F22" s="167" t="s">
        <v>299</v>
      </c>
      <c r="G22" s="181">
        <v>43615</v>
      </c>
    </row>
    <row r="23" spans="1:7" ht="33" customHeight="1">
      <c r="A23" s="172">
        <v>23</v>
      </c>
      <c r="B23" s="59">
        <v>340</v>
      </c>
      <c r="C23" s="162" t="s">
        <v>116</v>
      </c>
      <c r="D23" s="176">
        <v>7820047150</v>
      </c>
      <c r="E23" s="57" t="s">
        <v>238</v>
      </c>
      <c r="F23" s="167" t="s">
        <v>300</v>
      </c>
      <c r="G23" s="181">
        <v>43619</v>
      </c>
    </row>
    <row r="24" spans="1:7" ht="30.75" customHeight="1">
      <c r="A24" s="172">
        <v>24</v>
      </c>
      <c r="B24" s="59">
        <v>342</v>
      </c>
      <c r="C24" s="162" t="s">
        <v>120</v>
      </c>
      <c r="D24" s="176">
        <v>7813474440</v>
      </c>
      <c r="E24" s="57" t="s">
        <v>239</v>
      </c>
      <c r="F24" s="169" t="s">
        <v>301</v>
      </c>
      <c r="G24" s="182">
        <v>43622</v>
      </c>
    </row>
    <row r="25" spans="1:7" ht="41.25" customHeight="1">
      <c r="A25" s="172">
        <v>25</v>
      </c>
      <c r="B25" s="59">
        <v>345</v>
      </c>
      <c r="C25" s="162" t="s">
        <v>125</v>
      </c>
      <c r="D25" s="176">
        <v>7817021804</v>
      </c>
      <c r="E25" s="57" t="s">
        <v>240</v>
      </c>
      <c r="F25" s="167" t="s">
        <v>302</v>
      </c>
      <c r="G25" s="181">
        <v>43626</v>
      </c>
    </row>
    <row r="26" spans="1:7" ht="37.5" customHeight="1">
      <c r="A26" s="172">
        <v>26</v>
      </c>
      <c r="B26" s="59">
        <v>346</v>
      </c>
      <c r="C26" s="162" t="s">
        <v>125</v>
      </c>
      <c r="D26" s="176">
        <v>7801438374</v>
      </c>
      <c r="E26" s="57" t="s">
        <v>241</v>
      </c>
      <c r="F26" s="167" t="s">
        <v>303</v>
      </c>
      <c r="G26" s="181">
        <v>43629</v>
      </c>
    </row>
    <row r="27" spans="1:7" ht="36.75" customHeight="1">
      <c r="A27" s="172">
        <v>27</v>
      </c>
      <c r="B27" s="59">
        <v>351</v>
      </c>
      <c r="C27" s="162" t="s">
        <v>131</v>
      </c>
      <c r="D27" s="176">
        <v>7838401966</v>
      </c>
      <c r="E27" s="57" t="s">
        <v>252</v>
      </c>
      <c r="F27" s="167" t="s">
        <v>304</v>
      </c>
      <c r="G27" s="181">
        <v>43633</v>
      </c>
    </row>
    <row r="28" spans="1:7" ht="37.5" customHeight="1">
      <c r="A28" s="172">
        <v>28</v>
      </c>
      <c r="B28" s="59">
        <v>355</v>
      </c>
      <c r="C28" s="162" t="s">
        <v>123</v>
      </c>
      <c r="D28" s="176">
        <v>7811578349</v>
      </c>
      <c r="E28" s="57" t="s">
        <v>242</v>
      </c>
      <c r="F28" s="167" t="s">
        <v>305</v>
      </c>
      <c r="G28" s="181">
        <v>43636</v>
      </c>
    </row>
    <row r="29" spans="1:7" ht="25.5" customHeight="1">
      <c r="A29" s="172">
        <v>29</v>
      </c>
      <c r="B29" s="59">
        <v>359</v>
      </c>
      <c r="C29" s="162" t="s">
        <v>123</v>
      </c>
      <c r="D29" s="176">
        <v>7807169858</v>
      </c>
      <c r="E29" s="57" t="s">
        <v>243</v>
      </c>
      <c r="F29" s="168" t="s">
        <v>306</v>
      </c>
      <c r="G29" s="181">
        <v>43640</v>
      </c>
    </row>
    <row r="30" spans="1:7" ht="33.75" customHeight="1">
      <c r="A30" s="172">
        <v>30</v>
      </c>
      <c r="B30" s="59">
        <v>362</v>
      </c>
      <c r="C30" s="162" t="s">
        <v>123</v>
      </c>
      <c r="D30" s="176">
        <v>7810452551</v>
      </c>
      <c r="E30" s="57" t="s">
        <v>244</v>
      </c>
      <c r="F30" s="167" t="s">
        <v>307</v>
      </c>
      <c r="G30" s="181">
        <v>43643</v>
      </c>
    </row>
    <row r="31" spans="1:7" ht="39.75" customHeight="1">
      <c r="A31" s="172">
        <v>31</v>
      </c>
      <c r="B31" s="59">
        <v>368</v>
      </c>
      <c r="C31" s="162" t="s">
        <v>123</v>
      </c>
      <c r="D31" s="176">
        <v>7801311307</v>
      </c>
      <c r="E31" s="57" t="s">
        <v>245</v>
      </c>
      <c r="F31" s="167" t="s">
        <v>308</v>
      </c>
      <c r="G31" s="181">
        <v>43682</v>
      </c>
    </row>
    <row r="32" spans="1:7" ht="38.25" customHeight="1">
      <c r="A32" s="172">
        <v>32</v>
      </c>
      <c r="B32" s="59">
        <v>379</v>
      </c>
      <c r="C32" s="162" t="s">
        <v>172</v>
      </c>
      <c r="D32" s="176">
        <v>7820055955</v>
      </c>
      <c r="E32" s="57" t="s">
        <v>248</v>
      </c>
      <c r="F32" s="167" t="s">
        <v>311</v>
      </c>
      <c r="G32" s="181">
        <v>43692</v>
      </c>
    </row>
    <row r="33" spans="1:7" ht="45" customHeight="1">
      <c r="A33" s="172">
        <v>33</v>
      </c>
      <c r="B33" s="59">
        <v>380</v>
      </c>
      <c r="C33" s="162" t="s">
        <v>204</v>
      </c>
      <c r="D33" s="176">
        <v>8905032518</v>
      </c>
      <c r="E33" s="57" t="s">
        <v>249</v>
      </c>
      <c r="F33" s="167" t="s">
        <v>312</v>
      </c>
      <c r="G33" s="181">
        <v>43696</v>
      </c>
    </row>
    <row r="34" spans="1:7" ht="40.5" customHeight="1">
      <c r="A34" s="172">
        <v>34</v>
      </c>
      <c r="B34" s="59">
        <v>381</v>
      </c>
      <c r="C34" s="162" t="s">
        <v>215</v>
      </c>
      <c r="D34" s="176">
        <v>7820332126</v>
      </c>
      <c r="E34" s="57" t="s">
        <v>250</v>
      </c>
      <c r="F34" s="167" t="s">
        <v>313</v>
      </c>
      <c r="G34" s="181">
        <v>43699</v>
      </c>
    </row>
    <row r="35" spans="1:7" ht="34.5" customHeight="1">
      <c r="A35" s="172">
        <v>35</v>
      </c>
      <c r="B35" s="174">
        <v>383</v>
      </c>
      <c r="C35" s="162" t="s">
        <v>213</v>
      </c>
      <c r="D35" s="176">
        <v>7820328440</v>
      </c>
      <c r="E35" s="160" t="s">
        <v>251</v>
      </c>
      <c r="F35" s="167" t="s">
        <v>315</v>
      </c>
      <c r="G35" s="181">
        <v>43706</v>
      </c>
    </row>
    <row r="36" spans="1:7" ht="35.25" customHeight="1">
      <c r="A36" s="172">
        <v>36</v>
      </c>
      <c r="B36" s="174">
        <v>384</v>
      </c>
      <c r="C36" s="164" t="s">
        <v>220</v>
      </c>
      <c r="D36" s="176">
        <v>7811562420</v>
      </c>
      <c r="E36" s="161" t="s">
        <v>253</v>
      </c>
      <c r="F36" s="167" t="s">
        <v>316</v>
      </c>
      <c r="G36" s="181">
        <v>43710</v>
      </c>
    </row>
    <row r="37" spans="1:7" ht="34.5" customHeight="1">
      <c r="A37" s="172">
        <v>37</v>
      </c>
      <c r="B37" s="174">
        <v>385</v>
      </c>
      <c r="C37" s="164" t="s">
        <v>219</v>
      </c>
      <c r="D37" s="176">
        <v>7813426528</v>
      </c>
      <c r="E37" s="161" t="s">
        <v>254</v>
      </c>
      <c r="F37" s="167" t="s">
        <v>317</v>
      </c>
      <c r="G37" s="183">
        <v>43713</v>
      </c>
    </row>
    <row r="38" spans="1:7" ht="35.25" customHeight="1">
      <c r="A38" s="172">
        <v>38</v>
      </c>
      <c r="B38" s="174">
        <v>386</v>
      </c>
      <c r="C38" s="164" t="s">
        <v>218</v>
      </c>
      <c r="D38" s="176">
        <v>7814607830</v>
      </c>
      <c r="E38" s="161" t="s">
        <v>255</v>
      </c>
      <c r="F38" s="167" t="s">
        <v>318</v>
      </c>
      <c r="G38" s="181">
        <v>43717</v>
      </c>
    </row>
    <row r="39" spans="1:7" s="157" customFormat="1" ht="39.75" customHeight="1">
      <c r="A39" s="172">
        <v>39</v>
      </c>
      <c r="B39" s="174">
        <v>388</v>
      </c>
      <c r="C39" s="165" t="s">
        <v>217</v>
      </c>
      <c r="D39" s="180">
        <v>7728654530</v>
      </c>
      <c r="E39" s="160" t="s">
        <v>257</v>
      </c>
      <c r="F39" s="167" t="s">
        <v>320</v>
      </c>
      <c r="G39" s="181">
        <v>43731</v>
      </c>
    </row>
    <row r="40" spans="1:7" ht="39" customHeight="1">
      <c r="A40" s="172">
        <v>40</v>
      </c>
      <c r="B40" s="174">
        <v>389</v>
      </c>
      <c r="C40" s="165" t="s">
        <v>221</v>
      </c>
      <c r="D40" s="176">
        <v>7838033293</v>
      </c>
      <c r="E40" s="161" t="s">
        <v>258</v>
      </c>
      <c r="F40" s="167" t="s">
        <v>321</v>
      </c>
      <c r="G40" s="181">
        <v>43738</v>
      </c>
    </row>
    <row r="41" spans="1:7" s="158" customFormat="1" ht="34.5" customHeight="1">
      <c r="A41" s="172">
        <v>41</v>
      </c>
      <c r="B41" s="174">
        <v>390</v>
      </c>
      <c r="C41" s="166" t="s">
        <v>222</v>
      </c>
      <c r="D41" s="176">
        <v>7802633240</v>
      </c>
      <c r="E41" s="161" t="s">
        <v>259</v>
      </c>
      <c r="F41" s="167" t="s">
        <v>322</v>
      </c>
      <c r="G41" s="181">
        <v>43745</v>
      </c>
    </row>
    <row r="42" spans="1:7" ht="37.5" customHeight="1">
      <c r="A42" s="172">
        <v>42</v>
      </c>
      <c r="B42" s="174">
        <v>391</v>
      </c>
      <c r="C42" s="166" t="s">
        <v>223</v>
      </c>
      <c r="D42" s="176">
        <v>7806541086</v>
      </c>
      <c r="E42" s="161" t="s">
        <v>260</v>
      </c>
      <c r="F42" s="167" t="s">
        <v>323</v>
      </c>
      <c r="G42" s="181">
        <v>43752</v>
      </c>
    </row>
    <row r="43" spans="1:7" ht="39" customHeight="1">
      <c r="A43" s="172">
        <v>43</v>
      </c>
      <c r="B43" s="174">
        <v>392</v>
      </c>
      <c r="C43" s="166" t="s">
        <v>225</v>
      </c>
      <c r="D43" s="176">
        <v>7806202245</v>
      </c>
      <c r="E43" s="161" t="s">
        <v>261</v>
      </c>
      <c r="F43" s="167" t="s">
        <v>324</v>
      </c>
      <c r="G43" s="181">
        <v>43759</v>
      </c>
    </row>
    <row r="44" spans="1:7" ht="28.5" customHeight="1">
      <c r="A44" s="175">
        <v>44</v>
      </c>
      <c r="B44" s="174">
        <v>393</v>
      </c>
      <c r="C44" s="166" t="s">
        <v>226</v>
      </c>
      <c r="D44" s="176">
        <v>7801278120</v>
      </c>
      <c r="E44" s="160" t="s">
        <v>262</v>
      </c>
      <c r="F44" s="167" t="s">
        <v>325</v>
      </c>
      <c r="G44" s="181">
        <v>43766</v>
      </c>
    </row>
    <row r="45" spans="1:7" ht="39" customHeight="1">
      <c r="A45" s="175">
        <v>45</v>
      </c>
      <c r="B45" s="174">
        <v>394</v>
      </c>
      <c r="C45" s="165" t="s">
        <v>224</v>
      </c>
      <c r="D45" s="176">
        <v>7842165528</v>
      </c>
      <c r="E45" s="161" t="s">
        <v>263</v>
      </c>
      <c r="F45" s="167" t="s">
        <v>326</v>
      </c>
      <c r="G45" s="181">
        <v>43774</v>
      </c>
    </row>
    <row r="47" ht="39.75" customHeight="1" thickBot="1"/>
    <row r="48" spans="1:7" ht="123.75" customHeight="1">
      <c r="A48" s="229" t="s">
        <v>339</v>
      </c>
      <c r="B48" s="230"/>
      <c r="C48" s="230"/>
      <c r="D48" s="230"/>
      <c r="E48" s="230"/>
      <c r="F48" s="230"/>
      <c r="G48" s="189" t="s">
        <v>333</v>
      </c>
    </row>
    <row r="49" spans="1:7" ht="70.5" customHeight="1">
      <c r="A49" s="187" t="s">
        <v>0</v>
      </c>
      <c r="B49" s="186" t="s">
        <v>1</v>
      </c>
      <c r="C49" s="186" t="s">
        <v>2</v>
      </c>
      <c r="D49" s="186" t="s">
        <v>3</v>
      </c>
      <c r="E49" s="186" t="s">
        <v>5</v>
      </c>
      <c r="F49" s="186" t="s">
        <v>227</v>
      </c>
      <c r="G49" s="188" t="s">
        <v>328</v>
      </c>
    </row>
    <row r="50" spans="1:7" ht="51" customHeight="1">
      <c r="A50" s="193">
        <v>1</v>
      </c>
      <c r="B50" s="185">
        <v>156</v>
      </c>
      <c r="C50" s="198" t="s">
        <v>334</v>
      </c>
      <c r="D50" s="185">
        <v>7805381778</v>
      </c>
      <c r="E50" s="199" t="s">
        <v>329</v>
      </c>
      <c r="F50" s="184" t="s">
        <v>330</v>
      </c>
      <c r="G50" s="202">
        <v>43528</v>
      </c>
    </row>
    <row r="51" spans="1:7" ht="40.5" customHeight="1">
      <c r="A51" s="194">
        <v>2</v>
      </c>
      <c r="B51" s="190">
        <v>372</v>
      </c>
      <c r="C51" s="209" t="s">
        <v>335</v>
      </c>
      <c r="D51" s="190">
        <v>7801272520</v>
      </c>
      <c r="E51" s="200" t="s">
        <v>331</v>
      </c>
      <c r="F51" s="191" t="s">
        <v>332</v>
      </c>
      <c r="G51" s="203">
        <v>43531</v>
      </c>
    </row>
    <row r="52" spans="1:7" ht="39.75" customHeight="1">
      <c r="A52" s="195">
        <v>3</v>
      </c>
      <c r="B52" s="173">
        <v>245</v>
      </c>
      <c r="C52" s="196" t="s">
        <v>69</v>
      </c>
      <c r="D52" s="177">
        <v>7814428990</v>
      </c>
      <c r="E52" s="67" t="s">
        <v>278</v>
      </c>
      <c r="F52" s="167" t="s">
        <v>277</v>
      </c>
      <c r="G52" s="204">
        <v>43559</v>
      </c>
    </row>
    <row r="53" spans="1:7" ht="39.75" customHeight="1">
      <c r="A53" s="195">
        <v>4</v>
      </c>
      <c r="B53" s="173">
        <v>298</v>
      </c>
      <c r="C53" s="196" t="s">
        <v>77</v>
      </c>
      <c r="D53" s="177">
        <v>7810898378</v>
      </c>
      <c r="E53" s="67" t="s">
        <v>289</v>
      </c>
      <c r="F53" s="167" t="s">
        <v>290</v>
      </c>
      <c r="G53" s="204">
        <v>43580</v>
      </c>
    </row>
    <row r="54" spans="1:7" ht="39.75" customHeight="1">
      <c r="A54" s="195">
        <v>5</v>
      </c>
      <c r="B54" s="173">
        <v>305</v>
      </c>
      <c r="C54" s="196" t="s">
        <v>87</v>
      </c>
      <c r="D54" s="177">
        <v>7810472244</v>
      </c>
      <c r="E54" s="67" t="s">
        <v>293</v>
      </c>
      <c r="F54" s="167" t="s">
        <v>294</v>
      </c>
      <c r="G54" s="204">
        <v>43601</v>
      </c>
    </row>
    <row r="55" spans="1:7" ht="39.75" customHeight="1">
      <c r="A55" s="195">
        <v>6</v>
      </c>
      <c r="B55" s="59">
        <v>371</v>
      </c>
      <c r="C55" s="197" t="s">
        <v>154</v>
      </c>
      <c r="D55" s="176">
        <v>7840046490</v>
      </c>
      <c r="E55" s="67" t="s">
        <v>246</v>
      </c>
      <c r="F55" s="167" t="s">
        <v>309</v>
      </c>
      <c r="G55" s="204">
        <v>43690</v>
      </c>
    </row>
    <row r="56" spans="1:7" ht="39.75" customHeight="1">
      <c r="A56" s="195">
        <v>7</v>
      </c>
      <c r="B56" s="59">
        <v>373</v>
      </c>
      <c r="C56" s="197" t="s">
        <v>158</v>
      </c>
      <c r="D56" s="176">
        <v>7814102519</v>
      </c>
      <c r="E56" s="67" t="s">
        <v>247</v>
      </c>
      <c r="F56" s="167" t="s">
        <v>310</v>
      </c>
      <c r="G56" s="204">
        <v>43697</v>
      </c>
    </row>
    <row r="57" spans="1:7" ht="39.75" customHeight="1">
      <c r="A57" s="194">
        <v>8</v>
      </c>
      <c r="B57" s="192">
        <v>382</v>
      </c>
      <c r="C57" s="196" t="s">
        <v>212</v>
      </c>
      <c r="D57" s="176">
        <v>7806363355</v>
      </c>
      <c r="E57" s="67" t="s">
        <v>211</v>
      </c>
      <c r="F57" s="167" t="s">
        <v>314</v>
      </c>
      <c r="G57" s="204">
        <v>43703</v>
      </c>
    </row>
    <row r="58" spans="1:7" ht="39.75" customHeight="1">
      <c r="A58" s="195">
        <v>9</v>
      </c>
      <c r="B58" s="174">
        <v>387</v>
      </c>
      <c r="C58" s="198" t="s">
        <v>217</v>
      </c>
      <c r="D58" s="176">
        <v>7826132821</v>
      </c>
      <c r="E58" s="201" t="s">
        <v>256</v>
      </c>
      <c r="F58" s="167" t="s">
        <v>319</v>
      </c>
      <c r="G58" s="204">
        <v>43724</v>
      </c>
    </row>
    <row r="59" spans="1:7" ht="39.75" customHeight="1">
      <c r="A59" s="205">
        <v>10</v>
      </c>
      <c r="B59" s="177">
        <v>356</v>
      </c>
      <c r="C59" s="206" t="s">
        <v>338</v>
      </c>
      <c r="D59" s="177">
        <v>7801479035</v>
      </c>
      <c r="E59" s="207" t="s">
        <v>336</v>
      </c>
      <c r="F59" s="169" t="s">
        <v>337</v>
      </c>
      <c r="G59" s="208">
        <v>43780</v>
      </c>
    </row>
  </sheetData>
  <sheetProtection/>
  <autoFilter ref="E1:E49"/>
  <mergeCells count="2">
    <mergeCell ref="A1:F1"/>
    <mergeCell ref="A48:F4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2019-07-02T07:56:06Z</dcterms:modified>
  <cp:category/>
  <cp:version/>
  <cp:contentType/>
  <cp:contentStatus/>
</cp:coreProperties>
</file>